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Nyree\Dropbox\1_TEACHING\3-EXCEL\"/>
    </mc:Choice>
  </mc:AlternateContent>
  <bookViews>
    <workbookView xWindow="0" yWindow="0" windowWidth="20475" windowHeight="15360" tabRatio="785" firstSheet="4" activeTab="8"/>
  </bookViews>
  <sheets>
    <sheet name="blank_1" sheetId="12" r:id="rId1"/>
    <sheet name="blank_2" sheetId="18" state="hidden" r:id="rId2"/>
    <sheet name="moving and selecting" sheetId="14" r:id="rId3"/>
    <sheet name="formula_1" sheetId="15" r:id="rId4"/>
    <sheet name="formula_2" sheetId="7" r:id="rId5"/>
    <sheet name="display data" sheetId="17" r:id="rId6"/>
    <sheet name="rows &amp; columns" sheetId="8" r:id="rId7"/>
    <sheet name="Error Bars" sheetId="25" r:id="rId8"/>
    <sheet name="functions" sheetId="1" r:id="rId9"/>
    <sheet name="nested" sheetId="10" state="hidden" r:id="rId10"/>
    <sheet name="Demo 4" sheetId="6" state="hidden" r:id="rId11"/>
    <sheet name="Chart1" sheetId="20" state="hidden" r:id="rId12"/>
    <sheet name="Chart example" sheetId="22" state="hidden" r:id="rId13"/>
    <sheet name="Chart finished" sheetId="11" state="hidden" r:id="rId14"/>
    <sheet name="Exercise Sheet" sheetId="9" state="hidden" r:id="rId15"/>
  </sheets>
  <definedNames>
    <definedName name="_xlnm._FilterDatabase" localSheetId="8" hidden="1">functions!$A$1:$L$74</definedName>
    <definedName name="_xlnm._FilterDatabase" localSheetId="2" hidden="1">'moving and selecting'!$A$1:$I$69</definedName>
  </definedNames>
  <calcPr calcId="171027" concurrentCalc="0"/>
  <pivotCaches>
    <pivotCache cacheId="0" r:id="rId16"/>
    <pivotCache cacheId="1" r:id="rId17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K2" i="1"/>
  <c r="J2" i="1"/>
  <c r="K7" i="25"/>
  <c r="K3" i="25"/>
  <c r="K4" i="25"/>
  <c r="K5" i="25"/>
  <c r="K6" i="25"/>
  <c r="K2" i="25"/>
  <c r="B9" i="17"/>
  <c r="B30" i="17"/>
  <c r="C20" i="17"/>
  <c r="K69" i="10"/>
  <c r="I69" i="10"/>
  <c r="K68" i="10"/>
  <c r="I68" i="10"/>
  <c r="K67" i="10"/>
  <c r="I67" i="10"/>
  <c r="K66" i="10"/>
  <c r="I66" i="10"/>
  <c r="K65" i="10"/>
  <c r="I65" i="10"/>
  <c r="K64" i="10"/>
  <c r="I64" i="10"/>
  <c r="K63" i="10"/>
  <c r="I63" i="10"/>
  <c r="K62" i="10"/>
  <c r="I62" i="10"/>
  <c r="K61" i="10"/>
  <c r="I61" i="10"/>
  <c r="K60" i="10"/>
  <c r="I60" i="10"/>
  <c r="K59" i="10"/>
  <c r="I59" i="10"/>
  <c r="K58" i="10"/>
  <c r="I58" i="10"/>
  <c r="K57" i="10"/>
  <c r="I57" i="10"/>
  <c r="K56" i="10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I20" i="10"/>
  <c r="K19" i="10"/>
  <c r="I19" i="10"/>
  <c r="K18" i="10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K6" i="10"/>
  <c r="I6" i="10"/>
  <c r="K5" i="10"/>
  <c r="I5" i="10"/>
  <c r="K4" i="10"/>
  <c r="I4" i="10"/>
  <c r="K3" i="10"/>
  <c r="I3" i="10"/>
  <c r="K2" i="10"/>
  <c r="I2" i="10"/>
  <c r="J2" i="10"/>
  <c r="I70" i="10"/>
  <c r="B2" i="6"/>
  <c r="G13" i="6"/>
</calcChain>
</file>

<file path=xl/sharedStrings.xml><?xml version="1.0" encoding="utf-8"?>
<sst xmlns="http://schemas.openxmlformats.org/spreadsheetml/2006/main" count="1066" uniqueCount="285">
  <si>
    <t>SURNAME</t>
  </si>
  <si>
    <t>INITIAL</t>
  </si>
  <si>
    <t>Course</t>
  </si>
  <si>
    <t>Essay 50%</t>
  </si>
  <si>
    <t>Total</t>
  </si>
  <si>
    <t>Grade</t>
  </si>
  <si>
    <t>BROWN</t>
  </si>
  <si>
    <t>AD</t>
  </si>
  <si>
    <t>BASLLB</t>
  </si>
  <si>
    <t>SMITH</t>
  </si>
  <si>
    <t>BF</t>
  </si>
  <si>
    <t xml:space="preserve">LLB   </t>
  </si>
  <si>
    <t>GREY</t>
  </si>
  <si>
    <t>CJ</t>
  </si>
  <si>
    <t>BA LLB</t>
  </si>
  <si>
    <t>HORNE</t>
  </si>
  <si>
    <t>FR</t>
  </si>
  <si>
    <t>JONES</t>
  </si>
  <si>
    <t>GH</t>
  </si>
  <si>
    <t>LLB(G)</t>
  </si>
  <si>
    <t>GREEN</t>
  </si>
  <si>
    <t>LS</t>
  </si>
  <si>
    <t>BSCLLB</t>
  </si>
  <si>
    <t>HUGHES</t>
  </si>
  <si>
    <t>DT</t>
  </si>
  <si>
    <t>McCARTHY</t>
  </si>
  <si>
    <t>YI</t>
  </si>
  <si>
    <t>MULLINS</t>
  </si>
  <si>
    <t>NM</t>
  </si>
  <si>
    <t>COGGINS</t>
  </si>
  <si>
    <t>VC</t>
  </si>
  <si>
    <t>THOMAS</t>
  </si>
  <si>
    <t>SD</t>
  </si>
  <si>
    <t>BECLLB</t>
  </si>
  <si>
    <t>GLEDHILL</t>
  </si>
  <si>
    <t>JC</t>
  </si>
  <si>
    <t>HIGGINS</t>
  </si>
  <si>
    <t>KM</t>
  </si>
  <si>
    <t>FORDHAM</t>
  </si>
  <si>
    <t>LT</t>
  </si>
  <si>
    <t>PARKER</t>
  </si>
  <si>
    <t>WA</t>
  </si>
  <si>
    <t>BAR</t>
  </si>
  <si>
    <t>CB</t>
  </si>
  <si>
    <t>WOODS</t>
  </si>
  <si>
    <t>LK</t>
  </si>
  <si>
    <t>SOUTHWELL</t>
  </si>
  <si>
    <t>AV</t>
  </si>
  <si>
    <t>HU</t>
  </si>
  <si>
    <t>CARTER</t>
  </si>
  <si>
    <t>MK</t>
  </si>
  <si>
    <t>MURRAY</t>
  </si>
  <si>
    <t>VF</t>
  </si>
  <si>
    <t>HOSKINS</t>
  </si>
  <si>
    <t>GY</t>
  </si>
  <si>
    <t>CALDER</t>
  </si>
  <si>
    <t>RS</t>
  </si>
  <si>
    <t>BRUNT</t>
  </si>
  <si>
    <t>FC</t>
  </si>
  <si>
    <t>BLAB</t>
  </si>
  <si>
    <t>PL</t>
  </si>
  <si>
    <t>BAUME</t>
  </si>
  <si>
    <t>S</t>
  </si>
  <si>
    <t>BOOME</t>
  </si>
  <si>
    <t>WD</t>
  </si>
  <si>
    <t>WANG</t>
  </si>
  <si>
    <t>Y</t>
  </si>
  <si>
    <t>WONG</t>
  </si>
  <si>
    <t>P</t>
  </si>
  <si>
    <t>NG</t>
  </si>
  <si>
    <t>ALLSOP</t>
  </si>
  <si>
    <t>PR</t>
  </si>
  <si>
    <t>BLOGG</t>
  </si>
  <si>
    <t>BB</t>
  </si>
  <si>
    <t>CHANG</t>
  </si>
  <si>
    <t>DC</t>
  </si>
  <si>
    <t>CHEUNG</t>
  </si>
  <si>
    <t>Districts</t>
  </si>
  <si>
    <t>Sales person</t>
  </si>
  <si>
    <t>North</t>
  </si>
  <si>
    <t>Paul Jones</t>
  </si>
  <si>
    <t>South</t>
  </si>
  <si>
    <t>Peter Smith</t>
  </si>
  <si>
    <t xml:space="preserve">East </t>
  </si>
  <si>
    <t>Tony Grant</t>
  </si>
  <si>
    <t>West</t>
  </si>
  <si>
    <t>Sandra Kent</t>
  </si>
  <si>
    <t>Adventure Tours Open Accounts Receivable</t>
  </si>
  <si>
    <t>Current Date</t>
  </si>
  <si>
    <t>Invoice 
Number</t>
  </si>
  <si>
    <t>Invoice
Date</t>
  </si>
  <si>
    <t>Customer 
Name</t>
  </si>
  <si>
    <t>Tour</t>
  </si>
  <si>
    <t>Amount</t>
  </si>
  <si>
    <t>Invoice
Due Date</t>
  </si>
  <si>
    <t>Age of 
Invoice</t>
  </si>
  <si>
    <t>FO85011</t>
  </si>
  <si>
    <t>Black</t>
  </si>
  <si>
    <t>Raft</t>
  </si>
  <si>
    <t>FO85012</t>
  </si>
  <si>
    <t>Blue</t>
  </si>
  <si>
    <t>Horse</t>
  </si>
  <si>
    <t>FO85013</t>
  </si>
  <si>
    <t>White</t>
  </si>
  <si>
    <t>FO85014</t>
  </si>
  <si>
    <t>Brown</t>
  </si>
  <si>
    <t>Bike</t>
  </si>
  <si>
    <t>FO85015</t>
  </si>
  <si>
    <t>Smith</t>
  </si>
  <si>
    <t>Bus</t>
  </si>
  <si>
    <t>FO85016</t>
  </si>
  <si>
    <t>Jones</t>
  </si>
  <si>
    <t>FO85017</t>
  </si>
  <si>
    <t>Miller</t>
  </si>
  <si>
    <t>Invoice Statistics</t>
  </si>
  <si>
    <t>Age of oldest invoice (in days)</t>
  </si>
  <si>
    <t>max</t>
  </si>
  <si>
    <t>Largest dollar amount</t>
  </si>
  <si>
    <t>Smallest dollar amount</t>
  </si>
  <si>
    <t>min</t>
  </si>
  <si>
    <t>Age of newest invoice (in days)</t>
  </si>
  <si>
    <t>Number of invoices</t>
  </si>
  <si>
    <t>A simple scenario:</t>
  </si>
  <si>
    <t>There are several items we want to sum based on the student intake to ANU. There are a number of ways we can use Excel to do this.</t>
  </si>
  <si>
    <t>Basic calculation: 250 + 375 + 110 + 10 + 91 + 23</t>
  </si>
  <si>
    <t>Using cells referencing: B6 + B7 + B8 + B9 + B10 + B11</t>
  </si>
  <si>
    <t>Using Formulas</t>
  </si>
  <si>
    <t>Using Functions</t>
  </si>
  <si>
    <t>=B6+B7+B8+B9+B10+B11</t>
  </si>
  <si>
    <t>=250+375+110+10+91+23</t>
  </si>
  <si>
    <t>=SUM(B13,B14,B15,B16,B17,B18)</t>
  </si>
  <si>
    <t>=SUM(B20:B25)</t>
  </si>
  <si>
    <t>Example</t>
  </si>
  <si>
    <t>Demonstration</t>
  </si>
  <si>
    <t>Number of Students</t>
  </si>
  <si>
    <t>Up to 20</t>
  </si>
  <si>
    <t>Age Group</t>
  </si>
  <si>
    <t>21 to 30</t>
  </si>
  <si>
    <t>31 to 40</t>
  </si>
  <si>
    <t>41 to 50</t>
  </si>
  <si>
    <t>51 to 60</t>
  </si>
  <si>
    <t>Over 60</t>
  </si>
  <si>
    <t>TOTAL</t>
  </si>
  <si>
    <t>CORRECT</t>
  </si>
  <si>
    <t xml:space="preserve"> 1st Quarter</t>
  </si>
  <si>
    <t xml:space="preserve"> 2nd Quarter</t>
  </si>
  <si>
    <t xml:space="preserve"> 3rd Quarter</t>
  </si>
  <si>
    <t xml:space="preserve"> 4th Quarter</t>
  </si>
  <si>
    <t>Pass</t>
  </si>
  <si>
    <t>Pass / Fail</t>
  </si>
  <si>
    <t>(All)</t>
  </si>
  <si>
    <t>Sum of Amount</t>
  </si>
  <si>
    <t>Row Labels</t>
  </si>
  <si>
    <t>Grand Total</t>
  </si>
  <si>
    <t>u1234567</t>
  </si>
  <si>
    <t>u1234568</t>
  </si>
  <si>
    <t>u1234569</t>
  </si>
  <si>
    <t>u1234570</t>
  </si>
  <si>
    <t>u1234571</t>
  </si>
  <si>
    <t>u1234572</t>
  </si>
  <si>
    <t>u1234573</t>
  </si>
  <si>
    <t>u1234574</t>
  </si>
  <si>
    <t>u1234575</t>
  </si>
  <si>
    <t>u1234576</t>
  </si>
  <si>
    <t>u1234577</t>
  </si>
  <si>
    <t>u1234578</t>
  </si>
  <si>
    <t>u1234579</t>
  </si>
  <si>
    <t>u1234580</t>
  </si>
  <si>
    <t>u1234581</t>
  </si>
  <si>
    <t>u1234582</t>
  </si>
  <si>
    <t>u1234583</t>
  </si>
  <si>
    <t>u1234584</t>
  </si>
  <si>
    <t>u1234585</t>
  </si>
  <si>
    <t>u1234586</t>
  </si>
  <si>
    <t>u1234587</t>
  </si>
  <si>
    <t>u1234588</t>
  </si>
  <si>
    <t>u1234589</t>
  </si>
  <si>
    <t>u1234590</t>
  </si>
  <si>
    <t>u1234591</t>
  </si>
  <si>
    <t>u1234592</t>
  </si>
  <si>
    <t>u1234593</t>
  </si>
  <si>
    <t>u1234594</t>
  </si>
  <si>
    <t>u1234595</t>
  </si>
  <si>
    <t>u1234596</t>
  </si>
  <si>
    <t>u1234597</t>
  </si>
  <si>
    <t>u1234598</t>
  </si>
  <si>
    <t>u1234599</t>
  </si>
  <si>
    <t>u1234600</t>
  </si>
  <si>
    <t>u1234601</t>
  </si>
  <si>
    <t>u1234602</t>
  </si>
  <si>
    <t>u1234603</t>
  </si>
  <si>
    <t>u1234604</t>
  </si>
  <si>
    <t>u1234605</t>
  </si>
  <si>
    <t>u1234606</t>
  </si>
  <si>
    <t>u1234607</t>
  </si>
  <si>
    <t>u1234608</t>
  </si>
  <si>
    <t>u1234609</t>
  </si>
  <si>
    <t>u1234610</t>
  </si>
  <si>
    <t>u1234611</t>
  </si>
  <si>
    <t>u1234612</t>
  </si>
  <si>
    <t>u1234613</t>
  </si>
  <si>
    <t>u1234614</t>
  </si>
  <si>
    <t>u1234615</t>
  </si>
  <si>
    <t>u1234616</t>
  </si>
  <si>
    <t>u1234617</t>
  </si>
  <si>
    <t>u1234618</t>
  </si>
  <si>
    <t>u1234619</t>
  </si>
  <si>
    <t>u1234620</t>
  </si>
  <si>
    <t>u1234621</t>
  </si>
  <si>
    <t>u1234622</t>
  </si>
  <si>
    <t>u1234623</t>
  </si>
  <si>
    <t>u1234624</t>
  </si>
  <si>
    <t>u1234625</t>
  </si>
  <si>
    <t>u1234626</t>
  </si>
  <si>
    <t>u1234627</t>
  </si>
  <si>
    <t>u1234628</t>
  </si>
  <si>
    <t>u1234629</t>
  </si>
  <si>
    <t>u1234630</t>
  </si>
  <si>
    <t>u1234631</t>
  </si>
  <si>
    <t>u1234632</t>
  </si>
  <si>
    <t>u1234633</t>
  </si>
  <si>
    <t>u1234634</t>
  </si>
  <si>
    <t>UNI ID</t>
  </si>
  <si>
    <t>Credit</t>
  </si>
  <si>
    <t>Distinction</t>
  </si>
  <si>
    <t>High Distinction</t>
  </si>
  <si>
    <t>counta</t>
  </si>
  <si>
    <t>Function</t>
  </si>
  <si>
    <t>Answer</t>
  </si>
  <si>
    <t>(Note: this is using a field code)</t>
  </si>
  <si>
    <t>Task</t>
  </si>
  <si>
    <t>Completed</t>
  </si>
  <si>
    <t>Using Demo 3:
Freeze the Column Headings in Row 1</t>
  </si>
  <si>
    <t>Take Home Exam 1 20%</t>
  </si>
  <si>
    <t>Take Home Exam 2 20%</t>
  </si>
  <si>
    <t>Tutorial Participation 10%</t>
  </si>
  <si>
    <t>Missing Assessment</t>
  </si>
  <si>
    <t>HD</t>
  </si>
  <si>
    <t>Using Demo 3:
Filter Column I "Total" and put an appropriate "Grade" in Column L</t>
  </si>
  <si>
    <t>Using Demo 2:
Reformat the data using the "CORRECT" example</t>
  </si>
  <si>
    <t>Using Demo 4:
Calculate the invoice due date for the range F4:F10 by creating a formula that will add 30 days to the invoice date in column B</t>
  </si>
  <si>
    <t>Using Demo 4:
Use the functions MAX, MIN, and COUNTA to return information for cells G14:G17</t>
  </si>
  <si>
    <t>Using Demo 2:
Copy and Paste the data in cells A2:F10 to A21:F29</t>
  </si>
  <si>
    <t>Using Demo 1:
Enter and AUTOSUM the data in cells B20:B25</t>
  </si>
  <si>
    <t>Using Demo 4:
Calculate the age of the invoice for the range G4:G10 by creating a formula that will subtract the Invoice Date in column B from the Current Date in cell C2.
HINTS - 
The reference to Cell C2 should be absolute
Change cell formats from date to number</t>
  </si>
  <si>
    <t>Excel Training Exercise</t>
  </si>
  <si>
    <t>Using any Demo Sheet:
Highlight data and Insert a Chart using your selection</t>
  </si>
  <si>
    <t>Example of a Pivot Table and Chart</t>
  </si>
  <si>
    <t>Students</t>
  </si>
  <si>
    <t>Classes</t>
  </si>
  <si>
    <t>Fail</t>
  </si>
  <si>
    <t>&lt;50</t>
  </si>
  <si>
    <t>May</t>
  </si>
  <si>
    <t>June</t>
  </si>
  <si>
    <t>July</t>
  </si>
  <si>
    <t>Percent</t>
  </si>
  <si>
    <t>Labels and Headings</t>
  </si>
  <si>
    <t>As a Table</t>
  </si>
  <si>
    <t>As a Graph</t>
  </si>
  <si>
    <t>Number of 
Students</t>
  </si>
  <si>
    <t>with a Cell RANGE - Function box</t>
  </si>
  <si>
    <t>AutoSum</t>
  </si>
  <si>
    <t>=SUM(B13:B18)</t>
  </si>
  <si>
    <t>=SUM() - typing the function</t>
  </si>
  <si>
    <t>District
total</t>
  </si>
  <si>
    <t>Bonus
total</t>
  </si>
  <si>
    <t>Bonus
amount</t>
  </si>
  <si>
    <t>=SUM() dragging a Cell RANGE</t>
  </si>
  <si>
    <t>Student Intake</t>
  </si>
  <si>
    <t>Semester 1</t>
  </si>
  <si>
    <t>Semester 2</t>
  </si>
  <si>
    <t>Scatter Graph</t>
  </si>
  <si>
    <t>Category</t>
  </si>
  <si>
    <t>Value</t>
  </si>
  <si>
    <t>with secondary axis</t>
  </si>
  <si>
    <t>Average of Take Home Exam 1 20%</t>
  </si>
  <si>
    <t xml:space="preserve"> </t>
  </si>
  <si>
    <t>Mean</t>
  </si>
  <si>
    <t>N</t>
  </si>
  <si>
    <t>SE</t>
  </si>
  <si>
    <t>60-69</t>
  </si>
  <si>
    <t>50-59</t>
  </si>
  <si>
    <t>70-79</t>
  </si>
  <si>
    <t>80-100</t>
  </si>
  <si>
    <t>0-49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</si>
</sst>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"/>
  </numFmts>
  <fonts count="15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4"/>
      <name val="Arial"/>
      <family val="2"/>
    </font>
    <font>
      <b/>
      <sz val="12"/>
      <name val="Arial"/>
      <family val="2"/>
    </font>
    <font>
      <b/>
      <sz val="13.5"/>
      <name val="MS Sans Serif"/>
      <family val="2"/>
    </font>
    <font>
      <sz val="12"/>
      <name val="Tahoma"/>
      <family val="2"/>
    </font>
    <font>
      <sz val="10"/>
      <color rgb="FF000000"/>
      <name val="MS Sans Serif"/>
      <family val="2"/>
    </font>
    <font>
      <i/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1" applyFont="1"/>
    <xf numFmtId="0" fontId="3" fillId="0" borderId="0" xfId="1" applyAlignment="1">
      <alignment wrapText="1"/>
    </xf>
    <xf numFmtId="0" fontId="3" fillId="0" borderId="0" xfId="1" applyBorder="1" applyAlignment="1">
      <alignment vertical="center" wrapText="1"/>
    </xf>
    <xf numFmtId="0" fontId="3" fillId="0" borderId="0" xfId="1" applyBorder="1" applyAlignment="1">
      <alignment vertical="top" wrapText="1"/>
    </xf>
    <xf numFmtId="0" fontId="3" fillId="0" borderId="0" xfId="1" applyBorder="1"/>
    <xf numFmtId="164" fontId="3" fillId="0" borderId="0" xfId="1" applyNumberFormat="1" applyBorder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9" fillId="0" borderId="0" xfId="0" applyFont="1"/>
    <xf numFmtId="0" fontId="9" fillId="0" borderId="15" xfId="0" applyFont="1" applyBorder="1" applyAlignment="1">
      <alignment vertical="top" wrapText="1"/>
    </xf>
    <xf numFmtId="0" fontId="9" fillId="0" borderId="17" xfId="0" applyFont="1" applyBorder="1" applyAlignment="1">
      <alignment horizontal="left" vertical="top" wrapText="1" indent="1"/>
    </xf>
    <xf numFmtId="0" fontId="0" fillId="0" borderId="1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2" fillId="0" borderId="0" xfId="0" applyFont="1" applyAlignment="1">
      <alignment wrapText="1"/>
    </xf>
    <xf numFmtId="16" fontId="0" fillId="0" borderId="0" xfId="0" applyNumberFormat="1"/>
    <xf numFmtId="0" fontId="9" fillId="0" borderId="1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0" borderId="1" xfId="0" applyNumberFormat="1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9" fontId="1" fillId="0" borderId="3" xfId="2" applyNumberFormat="1" applyFont="1" applyBorder="1"/>
    <xf numFmtId="0" fontId="10" fillId="2" borderId="1" xfId="0" applyFont="1" applyFill="1" applyBorder="1" applyAlignment="1">
      <alignment horizontal="center"/>
    </xf>
    <xf numFmtId="9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0" fillId="0" borderId="7" xfId="0" applyFont="1" applyBorder="1"/>
    <xf numFmtId="0" fontId="1" fillId="0" borderId="0" xfId="0" quotePrefix="1" applyFont="1"/>
    <xf numFmtId="0" fontId="2" fillId="0" borderId="0" xfId="0" applyFont="1"/>
    <xf numFmtId="0" fontId="11" fillId="0" borderId="0" xfId="0" applyFont="1"/>
    <xf numFmtId="0" fontId="1" fillId="0" borderId="0" xfId="0" quotePrefix="1" applyNumberFormat="1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3" fillId="0" borderId="0" xfId="0" quotePrefix="1" applyFont="1" applyAlignment="1">
      <alignment horizontal="righ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quotePrefix="1" applyFont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quotePrefix="1" applyFont="1" applyAlignment="1">
      <alignment horizontal="right" vertical="center"/>
    </xf>
    <xf numFmtId="17" fontId="0" fillId="0" borderId="0" xfId="0" applyNumberFormat="1"/>
    <xf numFmtId="164" fontId="3" fillId="0" borderId="0" xfId="1" quotePrefix="1" applyNumberFormat="1"/>
    <xf numFmtId="0" fontId="3" fillId="4" borderId="0" xfId="1" applyFill="1" applyAlignment="1">
      <alignment wrapText="1"/>
    </xf>
    <xf numFmtId="9" fontId="3" fillId="0" borderId="0" xfId="1" applyNumberFormat="1" applyFill="1"/>
    <xf numFmtId="0" fontId="3" fillId="0" borderId="0" xfId="1" applyAlignment="1">
      <alignment vertical="top" wrapText="1"/>
    </xf>
    <xf numFmtId="164" fontId="3" fillId="0" borderId="0" xfId="1" applyNumberFormat="1"/>
    <xf numFmtId="0" fontId="0" fillId="0" borderId="0" xfId="0" applyBorder="1" applyAlignment="1">
      <alignment horizontal="center"/>
    </xf>
    <xf numFmtId="165" fontId="0" fillId="0" borderId="0" xfId="0" applyNumberFormat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2" fontId="0" fillId="0" borderId="0" xfId="0" applyNumberFormat="1" applyBorder="1"/>
    <xf numFmtId="0" fontId="12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Normal" xfId="0" builtinId="0"/>
    <cellStyle name="Normal_Company sales" xfId="1"/>
    <cellStyle name="Percent" xfId="2" builtinId="5"/>
  </cellStyles>
  <dxfs count="32">
    <dxf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'display data'!$A$70</c:f>
              <c:strCache>
                <c:ptCount val="1"/>
                <c:pt idx="0">
                  <c:v>Students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'display data'!$B$69:$E$69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'display data'!$B$70:$E$70</c:f>
              <c:numCache>
                <c:formatCode>General</c:formatCode>
                <c:ptCount val="4"/>
                <c:pt idx="0">
                  <c:v>4667</c:v>
                </c:pt>
                <c:pt idx="1">
                  <c:v>5143</c:v>
                </c:pt>
                <c:pt idx="2">
                  <c:v>5350</c:v>
                </c:pt>
                <c:pt idx="3">
                  <c:v>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0-46E5-B139-B3E33706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554736"/>
        <c:axId val="410555064"/>
      </c:barChart>
      <c:lineChart>
        <c:grouping val="standard"/>
        <c:varyColors val="0"/>
        <c:ser>
          <c:idx val="1"/>
          <c:order val="1"/>
          <c:tx>
            <c:strRef>
              <c:f>'display data'!$A$71</c:f>
              <c:strCache>
                <c:ptCount val="1"/>
                <c:pt idx="0">
                  <c:v>Classes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'display data'!$B$69:$E$69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'display data'!$B$71:$E$71</c:f>
              <c:numCache>
                <c:formatCode>General</c:formatCode>
                <c:ptCount val="4"/>
                <c:pt idx="0">
                  <c:v>160</c:v>
                </c:pt>
                <c:pt idx="1">
                  <c:v>180</c:v>
                </c:pt>
                <c:pt idx="2">
                  <c:v>210</c:v>
                </c:pt>
                <c:pt idx="3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0-46E5-B139-B3E33706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73160"/>
        <c:axId val="456572504"/>
      </c:lineChart>
      <c:catAx>
        <c:axId val="41055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  <a:p>
                <a:pPr>
                  <a:defRPr/>
                </a:pP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555064"/>
        <c:crosses val="autoZero"/>
        <c:auto val="1"/>
        <c:lblAlgn val="ctr"/>
        <c:lblOffset val="100"/>
        <c:noMultiLvlLbl val="0"/>
      </c:catAx>
      <c:valAx>
        <c:axId val="4105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Students</a:t>
                </a:r>
              </a:p>
              <a:p>
                <a:pPr>
                  <a:defRPr/>
                </a:pP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554736"/>
        <c:crosses val="autoZero"/>
        <c:crossBetween val="between"/>
      </c:valAx>
      <c:valAx>
        <c:axId val="4565725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Classes</a:t>
                </a:r>
              </a:p>
              <a:p>
                <a:pPr>
                  <a:defRPr/>
                </a:pPr>
                <a:endParaRPr lang="en-AU"/>
              </a:p>
            </c:rich>
          </c:tx>
          <c:layout>
            <c:manualLayout>
              <c:xMode val="edge"/>
              <c:yMode val="edge"/>
              <c:x val="0.92720822397200353"/>
              <c:y val="0.33204068241469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73160"/>
        <c:crosses val="max"/>
        <c:crossBetween val="between"/>
      </c:valAx>
      <c:catAx>
        <c:axId val="456573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572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'Error Bars'!$H$1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'Error Bars'!$K$2:$K$7</c:f>
                <c:numCache>
                  <c:formatCode>General</c:formatCode>
                  <c:ptCount val="6"/>
                  <c:pt idx="0">
                    <c:v>0.65884963401119578</c:v>
                  </c:pt>
                  <c:pt idx="1">
                    <c:v>1.0668915482641972</c:v>
                  </c:pt>
                  <c:pt idx="2">
                    <c:v>1.4322497288232543</c:v>
                  </c:pt>
                  <c:pt idx="3">
                    <c:v>1.4361406616345072</c:v>
                  </c:pt>
                  <c:pt idx="4">
                    <c:v>1.1426091000668406</c:v>
                  </c:pt>
                  <c:pt idx="5">
                    <c:v>1.231107225224513</c:v>
                  </c:pt>
                </c:numCache>
              </c:numRef>
            </c:plus>
            <c:minus>
              <c:numRef>
                <c:f>'Error Bars'!$K$2:$K$7</c:f>
                <c:numCache>
                  <c:formatCode>General</c:formatCode>
                  <c:ptCount val="6"/>
                  <c:pt idx="0">
                    <c:v>0.65884963401119578</c:v>
                  </c:pt>
                  <c:pt idx="1">
                    <c:v>1.0668915482641972</c:v>
                  </c:pt>
                  <c:pt idx="2">
                    <c:v>1.4322497288232543</c:v>
                  </c:pt>
                  <c:pt idx="3">
                    <c:v>1.4361406616345072</c:v>
                  </c:pt>
                  <c:pt idx="4">
                    <c:v>1.1426091000668406</c:v>
                  </c:pt>
                  <c:pt idx="5">
                    <c:v>1.231107225224513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'Error Bars'!$G$2:$G$7</c:f>
              <c:strCache>
                <c:ptCount val="6"/>
                <c:pt idx="0">
                  <c:v>BA LLB</c:v>
                </c:pt>
                <c:pt idx="1">
                  <c:v>BASLLB</c:v>
                </c:pt>
                <c:pt idx="2">
                  <c:v>BECLLB</c:v>
                </c:pt>
                <c:pt idx="3">
                  <c:v>BSCLLB</c:v>
                </c:pt>
                <c:pt idx="4">
                  <c:v>LLB   </c:v>
                </c:pt>
                <c:pt idx="5">
                  <c:v>LLB(G)</c:v>
                </c:pt>
              </c:strCache>
            </c:strRef>
          </c:cat>
          <c:val>
            <c:numRef>
              <c:f>'Error Bars'!$H$2:$H$7</c:f>
              <c:numCache>
                <c:formatCode>General</c:formatCode>
                <c:ptCount val="6"/>
                <c:pt idx="0">
                  <c:v>12.134615384615385</c:v>
                </c:pt>
                <c:pt idx="1">
                  <c:v>13.25</c:v>
                </c:pt>
                <c:pt idx="2">
                  <c:v>13.875</c:v>
                </c:pt>
                <c:pt idx="3">
                  <c:v>15.75</c:v>
                </c:pt>
                <c:pt idx="4">
                  <c:v>12.666666666666666</c:v>
                </c:pt>
                <c:pt idx="5">
                  <c:v>12.125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6-4471-95BC-CB9CAEBA6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305744"/>
        <c:axId val="487295576"/>
      </c:lineChart>
      <c:catAx>
        <c:axId val="48730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95576"/>
        <c:crosses val="autoZero"/>
        <c:auto val="1"/>
        <c:lblAlgn val="ctr"/>
        <c:lblOffset val="100"/>
        <c:noMultiLvlLbl val="0"/>
      </c:catAx>
      <c:valAx>
        <c:axId val="48729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0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'Demo 4'!$E$3</c:f>
              <c:strCache>
                <c:ptCount val="1"/>
                <c:pt idx="0">
                  <c:v>Amount</c:v>
                </c:pt>
              </c:strCache>
            </c:strRef>
          </c:tx>
          <c:invertIfNegative val="0"/>
          <c:cat>
            <c:multiLvlStrRef>
              <c:f>'Demo 4'!$C$4:$D$10</c:f>
              <c:multiLvlStrCache>
                <c:ptCount val="7"/>
                <c:lvl>
                  <c:pt idx="0">
                    <c:v>Raft</c:v>
                  </c:pt>
                  <c:pt idx="1">
                    <c:v>Horse</c:v>
                  </c:pt>
                  <c:pt idx="2">
                    <c:v>Raft</c:v>
                  </c:pt>
                  <c:pt idx="3">
                    <c:v>Bike</c:v>
                  </c:pt>
                  <c:pt idx="4">
                    <c:v>Bus</c:v>
                  </c:pt>
                  <c:pt idx="5">
                    <c:v>Bus</c:v>
                  </c:pt>
                  <c:pt idx="6">
                    <c:v>Horse</c:v>
                  </c:pt>
                </c:lvl>
                <c:lvl>
                  <c:pt idx="0">
                    <c:v>Black</c:v>
                  </c:pt>
                  <c:pt idx="1">
                    <c:v>Blue</c:v>
                  </c:pt>
                  <c:pt idx="2">
                    <c:v>White</c:v>
                  </c:pt>
                  <c:pt idx="3">
                    <c:v>Brown</c:v>
                  </c:pt>
                  <c:pt idx="4">
                    <c:v>Smith</c:v>
                  </c:pt>
                  <c:pt idx="5">
                    <c:v>Jones</c:v>
                  </c:pt>
                  <c:pt idx="6">
                    <c:v>Miller</c:v>
                  </c:pt>
                </c:lvl>
              </c:multiLvlStrCache>
            </c:multiLvlStrRef>
          </c:cat>
          <c:val>
            <c:numRef>
              <c:f>'Demo 4'!$E$4:$E$10</c:f>
              <c:numCache>
                <c:formatCode>General</c:formatCode>
                <c:ptCount val="7"/>
                <c:pt idx="0">
                  <c:v>550</c:v>
                </c:pt>
                <c:pt idx="1">
                  <c:v>950</c:v>
                </c:pt>
                <c:pt idx="2">
                  <c:v>600</c:v>
                </c:pt>
                <c:pt idx="3">
                  <c:v>1200</c:v>
                </c:pt>
                <c:pt idx="4">
                  <c:v>175</c:v>
                </c:pt>
                <c:pt idx="5">
                  <c:v>300</c:v>
                </c:pt>
                <c:pt idx="6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4-4928-BEF6-8E43E5C62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712784"/>
        <c:axId val="690645760"/>
      </c:barChart>
      <c:catAx>
        <c:axId val="69271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0645760"/>
        <c:crosses val="autoZero"/>
        <c:auto val="1"/>
        <c:lblAlgn val="ctr"/>
        <c:lblOffset val="100"/>
        <c:noMultiLvlLbl val="0"/>
      </c:catAx>
      <c:valAx>
        <c:axId val="69064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2712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[NEW Excel_Exercises_intro_inter_charts_2016.xlsx]Demo 4!PivotTable1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'Demo 4'!$L$4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'Demo 4'!$K$5:$K$19</c:f>
              <c:multiLvlStrCache>
                <c:ptCount val="7"/>
                <c:lvl>
                  <c:pt idx="0">
                    <c:v>Raft</c:v>
                  </c:pt>
                  <c:pt idx="1">
                    <c:v>Horse</c:v>
                  </c:pt>
                  <c:pt idx="2">
                    <c:v>Bike</c:v>
                  </c:pt>
                  <c:pt idx="3">
                    <c:v>Bus</c:v>
                  </c:pt>
                  <c:pt idx="4">
                    <c:v>Horse</c:v>
                  </c:pt>
                  <c:pt idx="5">
                    <c:v>Bus</c:v>
                  </c:pt>
                  <c:pt idx="6">
                    <c:v>Raft</c:v>
                  </c:pt>
                </c:lvl>
                <c:lvl>
                  <c:pt idx="0">
                    <c:v>Black</c:v>
                  </c:pt>
                  <c:pt idx="1">
                    <c:v>Blue</c:v>
                  </c:pt>
                  <c:pt idx="2">
                    <c:v>Brown</c:v>
                  </c:pt>
                  <c:pt idx="3">
                    <c:v>Jones</c:v>
                  </c:pt>
                  <c:pt idx="4">
                    <c:v>Miller</c:v>
                  </c:pt>
                  <c:pt idx="5">
                    <c:v>Smith</c:v>
                  </c:pt>
                  <c:pt idx="6">
                    <c:v>White</c:v>
                  </c:pt>
                </c:lvl>
              </c:multiLvlStrCache>
            </c:multiLvlStrRef>
          </c:cat>
          <c:val>
            <c:numRef>
              <c:f>'Demo 4'!$L$5:$L$19</c:f>
              <c:numCache>
                <c:formatCode>General</c:formatCode>
                <c:ptCount val="7"/>
                <c:pt idx="0">
                  <c:v>550</c:v>
                </c:pt>
                <c:pt idx="1">
                  <c:v>950</c:v>
                </c:pt>
                <c:pt idx="2">
                  <c:v>1200</c:v>
                </c:pt>
                <c:pt idx="3">
                  <c:v>300</c:v>
                </c:pt>
                <c:pt idx="4">
                  <c:v>750</c:v>
                </c:pt>
                <c:pt idx="5">
                  <c:v>175</c:v>
                </c:pt>
                <c:pt idx="6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F-4E76-9500-32845FCC8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16416"/>
        <c:axId val="690660736"/>
      </c:barChart>
      <c:catAx>
        <c:axId val="69431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0660736"/>
        <c:crosses val="autoZero"/>
        <c:auto val="1"/>
        <c:lblAlgn val="ctr"/>
        <c:lblOffset val="100"/>
        <c:noMultiLvlLbl val="0"/>
      </c:catAx>
      <c:valAx>
        <c:axId val="69066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31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example'!$A$2</c:f>
              <c:strCache>
                <c:ptCount val="1"/>
                <c:pt idx="0">
                  <c:v>Students</c:v>
                </c:pt>
              </c:strCache>
            </c:strRef>
          </c:tx>
          <c:invertIfNegative val="0"/>
          <c:cat>
            <c:numRef>
              <c:f>'Chart example'!$B$1:$E$1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'Chart example'!$B$2:$E$2</c:f>
              <c:numCache>
                <c:formatCode>General</c:formatCode>
                <c:ptCount val="4"/>
                <c:pt idx="0">
                  <c:v>4667</c:v>
                </c:pt>
                <c:pt idx="1">
                  <c:v>5143</c:v>
                </c:pt>
                <c:pt idx="2">
                  <c:v>5350</c:v>
                </c:pt>
                <c:pt idx="3">
                  <c:v>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2-4B10-A330-9AE80DEE61E1}"/>
            </c:ext>
          </c:extLst>
        </c:ser>
        <c:ser>
          <c:idx val="1"/>
          <c:order val="1"/>
          <c:tx>
            <c:strRef>
              <c:f>'Chart example'!$A$3</c:f>
              <c:strCache>
                <c:ptCount val="1"/>
                <c:pt idx="0">
                  <c:v>Classes</c:v>
                </c:pt>
              </c:strCache>
            </c:strRef>
          </c:tx>
          <c:invertIfNegative val="0"/>
          <c:cat>
            <c:numRef>
              <c:f>'Chart example'!$B$1:$E$1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'Chart example'!$B$3:$E$3</c:f>
              <c:numCache>
                <c:formatCode>General</c:formatCode>
                <c:ptCount val="4"/>
                <c:pt idx="0">
                  <c:v>160</c:v>
                </c:pt>
                <c:pt idx="1">
                  <c:v>180</c:v>
                </c:pt>
                <c:pt idx="2">
                  <c:v>210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B2-4B10-A330-9AE80DEE6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474176"/>
        <c:axId val="691460000"/>
      </c:barChart>
      <c:catAx>
        <c:axId val="6894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460000"/>
        <c:crosses val="autoZero"/>
        <c:auto val="1"/>
        <c:lblAlgn val="ctr"/>
        <c:lblOffset val="100"/>
        <c:noMultiLvlLbl val="0"/>
      </c:catAx>
      <c:valAx>
        <c:axId val="69146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947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Students and Classes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finished'!$A$2</c:f>
              <c:strCache>
                <c:ptCount val="1"/>
                <c:pt idx="0">
                  <c:v>Students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cat>
            <c:numRef>
              <c:f>'Chart finished'!$B$1:$E$1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'Chart finished'!$B$2:$E$2</c:f>
              <c:numCache>
                <c:formatCode>General</c:formatCode>
                <c:ptCount val="4"/>
                <c:pt idx="0">
                  <c:v>4667</c:v>
                </c:pt>
                <c:pt idx="1">
                  <c:v>5143</c:v>
                </c:pt>
                <c:pt idx="2">
                  <c:v>5350</c:v>
                </c:pt>
                <c:pt idx="3">
                  <c:v>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4-485B-9F40-D7BEF9FE9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156976"/>
        <c:axId val="690140224"/>
      </c:barChart>
      <c:barChart>
        <c:barDir val="col"/>
        <c:grouping val="clustered"/>
        <c:varyColors val="0"/>
        <c:ser>
          <c:idx val="1"/>
          <c:order val="1"/>
          <c:tx>
            <c:strRef>
              <c:f>'Chart finished'!$A$3</c:f>
              <c:strCache>
                <c:ptCount val="1"/>
                <c:pt idx="0">
                  <c:v>Classes</c:v>
                </c:pt>
              </c:strCache>
            </c:strRef>
          </c:tx>
          <c:invertIfNegative val="0"/>
          <c:errBars>
            <c:errBarType val="both"/>
            <c:errValType val="fixedVal"/>
            <c:noEndCap val="0"/>
            <c:val val="50"/>
          </c:errBars>
          <c:cat>
            <c:numRef>
              <c:f>'Chart finished'!$B$1:$E$1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'Chart finished'!$B$3:$E$3</c:f>
              <c:numCache>
                <c:formatCode>General</c:formatCode>
                <c:ptCount val="4"/>
                <c:pt idx="0">
                  <c:v>160</c:v>
                </c:pt>
                <c:pt idx="1">
                  <c:v>180</c:v>
                </c:pt>
                <c:pt idx="2">
                  <c:v>210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54-485B-9F40-D7BEF9FE9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688279552"/>
        <c:axId val="690108464"/>
      </c:barChart>
      <c:catAx>
        <c:axId val="69015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90140224"/>
        <c:crosses val="autoZero"/>
        <c:auto val="1"/>
        <c:lblAlgn val="ctr"/>
        <c:lblOffset val="100"/>
        <c:noMultiLvlLbl val="0"/>
      </c:catAx>
      <c:valAx>
        <c:axId val="690140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90156976"/>
        <c:crosses val="autoZero"/>
        <c:crossBetween val="between"/>
      </c:valAx>
      <c:valAx>
        <c:axId val="6901084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88279552"/>
        <c:crosses val="max"/>
        <c:crossBetween val="between"/>
      </c:valAx>
      <c:catAx>
        <c:axId val="68827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01084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overlay val="0"/>
      <c:spPr>
        <a:ln w="9525" cmpd="sng">
          <a:solidFill>
            <a:schemeClr val="accent1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1347787</xdr:colOff>
      <xdr:row>58</xdr:row>
      <xdr:rowOff>66675</xdr:rowOff>
    </xdr:from>
    <xdr:to>
      <xdr:col>4</xdr:col>
      <xdr:colOff>852487</xdr:colOff>
      <xdr:row>74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D46E7B-5654-427D-8ED0-F62A26AA2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13</xdr:row>
      <xdr:rowOff>38100</xdr:rowOff>
    </xdr:from>
    <xdr:to>
      <xdr:col>10</xdr:col>
      <xdr:colOff>438150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AD4CFB-2D7D-43AB-B32B-2370B9104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9524</xdr:rowOff>
    </xdr:from>
    <xdr:to>
      <xdr:col>8</xdr:col>
      <xdr:colOff>0</xdr:colOff>
      <xdr:row>36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352424</xdr:colOff>
      <xdr:row>20</xdr:row>
      <xdr:rowOff>9525</xdr:rowOff>
    </xdr:from>
    <xdr:to>
      <xdr:col>15</xdr:col>
      <xdr:colOff>438149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</xdr:row>
      <xdr:rowOff>147637</xdr:rowOff>
    </xdr:from>
    <xdr:to>
      <xdr:col>6</xdr:col>
      <xdr:colOff>447675</xdr:colOff>
      <xdr:row>21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6</xdr:col>
      <xdr:colOff>533400</xdr:colOff>
      <xdr:row>19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u4762011/Local%20Settings/Temporary%20Internet%20Files/Content.IE5/6BGZ2HGJ/Excel+Fundamentals_Beyond_Charts%5b1%5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3491089" refreshedDate="40205.754050462965" createdVersion="3" refreshedVersion="3" minRefreshableVersion="3" recordCount="7">
  <cacheSource type="worksheet">
    <worksheetSource ref="A3:E10" sheet="Demo 4" r:id="rId2"/>
  </cacheSource>
  <cacheFields count="5">
    <cacheField name="Invoice _x000a_Number" numFmtId="0">
      <sharedItems count="7">
        <s v="FO85011"/>
        <s v="FO85012"/>
        <s v="FO85013"/>
        <s v="FO85014"/>
        <s v="FO85015"/>
        <s v="FO85016"/>
        <s v="FO85017"/>
      </sharedItems>
    </cacheField>
    <cacheField name="Invoice_x000a_Date" numFmtId="14">
      <sharedItems containsSemiMixedTypes="0" containsNonDate="0" containsDate="1" containsString="0" minDate="2009-03-15T00:00:00" maxDate="2009-04-20T00:00:00" count="7">
        <d v="2009-04-04T00:00:00"/>
        <d v="2009-03-15T00:00:00"/>
        <d v="2009-04-19T00:00:00"/>
        <d v="2009-03-30T00:00:00"/>
        <d v="2009-04-01T00:00:00"/>
        <d v="2009-03-25T00:00:00"/>
        <d v="2009-04-12T00:00:00"/>
      </sharedItems>
    </cacheField>
    <cacheField name="Customer _x000a_Name" numFmtId="0">
      <sharedItems count="7">
        <s v="Black"/>
        <s v="Blue"/>
        <s v="White"/>
        <s v="Brown"/>
        <s v="Smith"/>
        <s v="Jones"/>
        <s v="Miller"/>
      </sharedItems>
    </cacheField>
    <cacheField name="Tour" numFmtId="0">
      <sharedItems count="4">
        <s v="Raft"/>
        <s v="Horse"/>
        <s v="Bike"/>
        <s v="Bus"/>
      </sharedItems>
    </cacheField>
    <cacheField name="Amount" numFmtId="0">
      <sharedItems containsSemiMixedTypes="0" containsString="0" containsNumber="1" containsInteger="1" minValue="175" maxValue="1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yree Mason" refreshedDate="42459.494849421295" createdVersion="5" refreshedVersion="5" minRefreshableVersion="3" recordCount="68">
  <cacheSource type="worksheet">
    <worksheetSource ref="A1:N69" sheet="functions"/>
  </cacheSource>
  <cacheFields count="14">
    <cacheField name="UNI ID" numFmtId="0">
      <sharedItems/>
    </cacheField>
    <cacheField name="SURNAME" numFmtId="0">
      <sharedItems/>
    </cacheField>
    <cacheField name="INITIAL" numFmtId="0">
      <sharedItems/>
    </cacheField>
    <cacheField name="Course" numFmtId="0">
      <sharedItems count="6">
        <s v="BASLLB"/>
        <s v="LLB   "/>
        <s v="BA LLB"/>
        <s v="LLB(G)"/>
        <s v="BSCLLB"/>
        <s v="BECLLB"/>
      </sharedItems>
    </cacheField>
    <cacheField name="Take Home Exam 1 20%" numFmtId="0">
      <sharedItems containsString="0" containsBlank="1" containsNumber="1" minValue="7" maxValue="18.25"/>
    </cacheField>
    <cacheField name="Take Home Exam 2 20%" numFmtId="0">
      <sharedItems containsString="0" containsBlank="1" containsNumber="1" minValue="8" maxValue="19"/>
    </cacheField>
    <cacheField name="Tutorial Participation 10%" numFmtId="0">
      <sharedItems containsSemiMixedTypes="0" containsString="0" containsNumber="1" minValue="1" maxValue="9.5"/>
    </cacheField>
    <cacheField name="Essay 50%" numFmtId="0">
      <sharedItems containsString="0" containsBlank="1" containsNumber="1" minValue="23" maxValue="43"/>
    </cacheField>
    <cacheField name="Total" numFmtId="0">
      <sharedItems containsSemiMixedTypes="0" containsString="0" containsNumber="1" minValue="11" maxValue="81"/>
    </cacheField>
    <cacheField name="Pass / Fail" numFmtId="0">
      <sharedItems containsBlank="1"/>
    </cacheField>
    <cacheField name="Missing Assessment" numFmtId="0">
      <sharedItems/>
    </cacheField>
    <cacheField name="Grade" numFmtId="0">
      <sharedItems containsBlank="1"/>
    </cacheField>
    <cacheField name="Pass" numFmtId="0">
      <sharedItems containsBlank="1"/>
    </cacheField>
    <cacheField name="50" numFmtId="0">
      <sharedItems containsString="0" containsBlank="1" containsNumber="1" containsInteger="1" minValue="60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x v="0"/>
    <x v="0"/>
    <n v="550"/>
  </r>
  <r>
    <x v="1"/>
    <x v="1"/>
    <x v="1"/>
    <x v="1"/>
    <n v="950"/>
  </r>
  <r>
    <x v="2"/>
    <x v="2"/>
    <x v="2"/>
    <x v="0"/>
    <n v="600"/>
  </r>
  <r>
    <x v="3"/>
    <x v="3"/>
    <x v="3"/>
    <x v="2"/>
    <n v="1200"/>
  </r>
  <r>
    <x v="4"/>
    <x v="4"/>
    <x v="4"/>
    <x v="3"/>
    <n v="175"/>
  </r>
  <r>
    <x v="5"/>
    <x v="5"/>
    <x v="5"/>
    <x v="3"/>
    <n v="300"/>
  </r>
  <r>
    <x v="6"/>
    <x v="6"/>
    <x v="6"/>
    <x v="1"/>
    <n v="7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">
  <r>
    <s v="u1234567"/>
    <s v="BROWN"/>
    <s v="AD"/>
    <x v="0"/>
    <n v="10"/>
    <n v="17"/>
    <n v="8"/>
    <n v="36"/>
    <n v="71"/>
    <s v="Pass"/>
    <s v=""/>
    <m/>
    <s v="Credit"/>
    <n v="60"/>
  </r>
  <r>
    <s v="u1234568"/>
    <s v="SMITH"/>
    <s v="BF"/>
    <x v="1"/>
    <n v="13"/>
    <n v="16"/>
    <n v="8"/>
    <n v="43"/>
    <n v="80"/>
    <m/>
    <s v=""/>
    <s v="HD"/>
    <s v="Distinction"/>
    <n v="70"/>
  </r>
  <r>
    <s v="u1234569"/>
    <s v="GREY"/>
    <s v="CJ"/>
    <x v="2"/>
    <n v="13"/>
    <n v="16"/>
    <n v="7"/>
    <n v="27"/>
    <n v="63"/>
    <m/>
    <s v=""/>
    <m/>
    <s v="High Distinction"/>
    <n v="80"/>
  </r>
  <r>
    <s v="u1234570"/>
    <s v="HORNE"/>
    <s v="FR"/>
    <x v="2"/>
    <n v="9"/>
    <n v="17"/>
    <n v="5"/>
    <n v="37.5"/>
    <n v="68.5"/>
    <m/>
    <s v=""/>
    <m/>
    <m/>
    <m/>
  </r>
  <r>
    <s v="u1234571"/>
    <s v="JONES"/>
    <s v="GH"/>
    <x v="3"/>
    <n v="13"/>
    <n v="18"/>
    <n v="6.25"/>
    <n v="37.5"/>
    <n v="74.75"/>
    <m/>
    <s v=""/>
    <m/>
    <m/>
    <m/>
  </r>
  <r>
    <s v="u1234572"/>
    <s v="GREEN"/>
    <s v="LS"/>
    <x v="4"/>
    <n v="15"/>
    <n v="17"/>
    <n v="8"/>
    <n v="35"/>
    <n v="75"/>
    <m/>
    <s v=""/>
    <m/>
    <m/>
    <m/>
  </r>
  <r>
    <s v="u1234573"/>
    <s v="HUGHES"/>
    <s v="DT"/>
    <x v="2"/>
    <n v="17"/>
    <n v="19"/>
    <n v="7"/>
    <n v="37"/>
    <n v="80"/>
    <m/>
    <s v=""/>
    <s v="HD"/>
    <m/>
    <m/>
  </r>
  <r>
    <s v="u1234574"/>
    <s v="McCARTHY"/>
    <s v="YI"/>
    <x v="0"/>
    <n v="11"/>
    <n v="16"/>
    <n v="7"/>
    <n v="36"/>
    <n v="70"/>
    <m/>
    <s v=""/>
    <m/>
    <m/>
    <m/>
  </r>
  <r>
    <s v="u1234575"/>
    <s v="MULLINS"/>
    <s v="NM"/>
    <x v="2"/>
    <n v="9"/>
    <m/>
    <n v="4"/>
    <m/>
    <n v="13"/>
    <m/>
    <s v="Yes"/>
    <m/>
    <m/>
    <m/>
  </r>
  <r>
    <s v="u1234576"/>
    <s v="COGGINS"/>
    <s v="VC"/>
    <x v="2"/>
    <n v="9"/>
    <n v="15"/>
    <n v="6"/>
    <n v="41"/>
    <n v="71"/>
    <m/>
    <s v=""/>
    <m/>
    <m/>
    <m/>
  </r>
  <r>
    <s v="u1234577"/>
    <s v="THOMAS"/>
    <s v="SD"/>
    <x v="5"/>
    <n v="9"/>
    <n v="8"/>
    <n v="4"/>
    <n v="32.5"/>
    <n v="53.5"/>
    <m/>
    <s v=""/>
    <m/>
    <m/>
    <m/>
  </r>
  <r>
    <s v="u1234578"/>
    <s v="GLEDHILL"/>
    <s v="JC"/>
    <x v="2"/>
    <n v="17"/>
    <n v="8"/>
    <n v="9"/>
    <n v="43"/>
    <n v="77"/>
    <m/>
    <s v=""/>
    <m/>
    <m/>
    <m/>
  </r>
  <r>
    <s v="u1234579"/>
    <s v="HIGGINS"/>
    <s v="KM"/>
    <x v="2"/>
    <n v="11"/>
    <n v="8"/>
    <n v="7"/>
    <m/>
    <n v="26"/>
    <m/>
    <s v="Yes"/>
    <m/>
    <m/>
    <m/>
  </r>
  <r>
    <s v="u1234580"/>
    <s v="FORDHAM"/>
    <s v="LT"/>
    <x v="3"/>
    <n v="7"/>
    <n v="12"/>
    <n v="9"/>
    <n v="32.5"/>
    <n v="60.5"/>
    <m/>
    <s v=""/>
    <m/>
    <m/>
    <m/>
  </r>
  <r>
    <s v="u1234581"/>
    <s v="PARKER"/>
    <s v="WA"/>
    <x v="1"/>
    <n v="15"/>
    <n v="18"/>
    <n v="9.5"/>
    <n v="26"/>
    <n v="68.5"/>
    <m/>
    <s v=""/>
    <m/>
    <m/>
    <m/>
  </r>
  <r>
    <s v="u1234582"/>
    <s v="BAR"/>
    <s v="CB"/>
    <x v="5"/>
    <n v="16"/>
    <n v="15"/>
    <n v="4"/>
    <n v="37.5"/>
    <n v="72.5"/>
    <m/>
    <s v=""/>
    <m/>
    <m/>
    <m/>
  </r>
  <r>
    <s v="u1234583"/>
    <s v="WOODS"/>
    <s v="LK"/>
    <x v="0"/>
    <n v="16"/>
    <n v="14.5"/>
    <n v="6"/>
    <n v="27"/>
    <n v="63.5"/>
    <m/>
    <s v=""/>
    <m/>
    <m/>
    <m/>
  </r>
  <r>
    <s v="u1234584"/>
    <s v="SOUTHWELL"/>
    <s v="AV"/>
    <x v="0"/>
    <n v="11"/>
    <n v="17"/>
    <n v="5"/>
    <n v="41"/>
    <n v="74"/>
    <m/>
    <s v=""/>
    <m/>
    <m/>
    <m/>
  </r>
  <r>
    <s v="u1234585"/>
    <s v="HUGHES"/>
    <s v="HU"/>
    <x v="1"/>
    <n v="16"/>
    <n v="16"/>
    <n v="6"/>
    <n v="43"/>
    <n v="81"/>
    <m/>
    <s v=""/>
    <s v="HD"/>
    <m/>
    <m/>
  </r>
  <r>
    <s v="u1234586"/>
    <s v="CARTER"/>
    <s v="MK"/>
    <x v="2"/>
    <n v="15"/>
    <n v="18"/>
    <n v="3"/>
    <n v="37.5"/>
    <n v="73.5"/>
    <m/>
    <s v=""/>
    <m/>
    <m/>
    <m/>
  </r>
  <r>
    <s v="u1234587"/>
    <s v="MURRAY"/>
    <s v="VF"/>
    <x v="1"/>
    <m/>
    <n v="15.5"/>
    <n v="9"/>
    <n v="27.5"/>
    <n v="52"/>
    <m/>
    <s v="Yes"/>
    <m/>
    <m/>
    <m/>
  </r>
  <r>
    <s v="u1234588"/>
    <s v="HOSKINS"/>
    <s v="GY"/>
    <x v="1"/>
    <n v="7"/>
    <n v="11"/>
    <n v="4"/>
    <n v="25"/>
    <n v="47"/>
    <m/>
    <s v=""/>
    <m/>
    <m/>
    <m/>
  </r>
  <r>
    <s v="u1234589"/>
    <s v="CALDER"/>
    <s v="RS"/>
    <x v="3"/>
    <n v="17"/>
    <n v="10"/>
    <n v="6.25"/>
    <n v="27.5"/>
    <n v="60.75"/>
    <m/>
    <s v=""/>
    <m/>
    <m/>
    <m/>
  </r>
  <r>
    <s v="u1234590"/>
    <s v="BRUNT"/>
    <s v="FC"/>
    <x v="5"/>
    <n v="7"/>
    <n v="14"/>
    <n v="6"/>
    <n v="34.5"/>
    <n v="61.5"/>
    <m/>
    <s v=""/>
    <m/>
    <m/>
    <m/>
  </r>
  <r>
    <s v="u1234591"/>
    <s v="BLAB"/>
    <s v="PL"/>
    <x v="5"/>
    <n v="13"/>
    <n v="19"/>
    <n v="3"/>
    <n v="37"/>
    <n v="72"/>
    <m/>
    <s v=""/>
    <m/>
    <m/>
    <m/>
  </r>
  <r>
    <s v="u1234592"/>
    <s v="BAUME"/>
    <s v="S"/>
    <x v="2"/>
    <n v="15"/>
    <n v="16.5"/>
    <n v="4"/>
    <n v="25"/>
    <n v="60.5"/>
    <m/>
    <s v=""/>
    <m/>
    <m/>
    <m/>
  </r>
  <r>
    <s v="u1234593"/>
    <s v="BOOME"/>
    <s v="WD"/>
    <x v="2"/>
    <n v="18.25"/>
    <n v="17"/>
    <n v="4"/>
    <n v="37.5"/>
    <n v="76.75"/>
    <m/>
    <s v=""/>
    <m/>
    <m/>
    <m/>
  </r>
  <r>
    <s v="u1234594"/>
    <s v="WANG"/>
    <s v="Y"/>
    <x v="0"/>
    <n v="7"/>
    <n v="17"/>
    <n v="8.75"/>
    <n v="43"/>
    <n v="75.75"/>
    <m/>
    <s v=""/>
    <m/>
    <m/>
    <m/>
  </r>
  <r>
    <s v="u1234595"/>
    <s v="WONG"/>
    <s v="P"/>
    <x v="2"/>
    <n v="17.25"/>
    <n v="17"/>
    <n v="9"/>
    <n v="35"/>
    <n v="78.25"/>
    <m/>
    <s v=""/>
    <m/>
    <m/>
    <m/>
  </r>
  <r>
    <s v="u1234596"/>
    <s v="NG"/>
    <s v="LT"/>
    <x v="0"/>
    <n v="17"/>
    <n v="10"/>
    <n v="4"/>
    <n v="37.5"/>
    <n v="68.5"/>
    <m/>
    <s v=""/>
    <m/>
    <m/>
    <m/>
  </r>
  <r>
    <s v="u1234597"/>
    <s v="ALLSOP"/>
    <s v="PR"/>
    <x v="4"/>
    <n v="18"/>
    <n v="17"/>
    <n v="4"/>
    <n v="29.5"/>
    <n v="68.5"/>
    <m/>
    <s v=""/>
    <m/>
    <m/>
    <m/>
  </r>
  <r>
    <s v="u1234598"/>
    <s v="BLOGG"/>
    <s v="BB"/>
    <x v="3"/>
    <n v="11"/>
    <n v="16.5"/>
    <n v="4"/>
    <n v="35"/>
    <n v="66.5"/>
    <m/>
    <s v=""/>
    <m/>
    <m/>
    <m/>
  </r>
  <r>
    <s v="u1234599"/>
    <s v="CHANG"/>
    <s v="DC"/>
    <x v="2"/>
    <n v="13"/>
    <n v="15"/>
    <n v="7"/>
    <n v="26"/>
    <n v="61"/>
    <m/>
    <s v=""/>
    <m/>
    <m/>
    <m/>
  </r>
  <r>
    <s v="u1234600"/>
    <s v="CHEUNG"/>
    <s v="S"/>
    <x v="2"/>
    <n v="11"/>
    <n v="8"/>
    <n v="6"/>
    <n v="43"/>
    <n v="68"/>
    <m/>
    <s v=""/>
    <m/>
    <m/>
    <m/>
  </r>
  <r>
    <s v="u1234601"/>
    <s v="BROWN"/>
    <s v="AD"/>
    <x v="2"/>
    <n v="8"/>
    <m/>
    <n v="3"/>
    <n v="37"/>
    <n v="48"/>
    <m/>
    <s v="Yes"/>
    <m/>
    <m/>
    <m/>
  </r>
  <r>
    <s v="u1234602"/>
    <s v="SMITH"/>
    <s v="AV"/>
    <x v="2"/>
    <n v="12"/>
    <n v="11"/>
    <n v="2"/>
    <n v="32"/>
    <n v="57"/>
    <m/>
    <s v=""/>
    <m/>
    <m/>
    <m/>
  </r>
  <r>
    <s v="u1234603"/>
    <s v="GREY"/>
    <s v="BB"/>
    <x v="2"/>
    <n v="12"/>
    <n v="10"/>
    <n v="6"/>
    <n v="37.5"/>
    <n v="65.5"/>
    <m/>
    <s v=""/>
    <m/>
    <m/>
    <m/>
  </r>
  <r>
    <s v="u1234604"/>
    <s v="HORNE"/>
    <s v="BF"/>
    <x v="2"/>
    <n v="8"/>
    <n v="16"/>
    <n v="7"/>
    <n v="26"/>
    <n v="57"/>
    <m/>
    <s v=""/>
    <m/>
    <m/>
    <m/>
  </r>
  <r>
    <s v="u1234605"/>
    <s v="JONES"/>
    <s v="CB"/>
    <x v="2"/>
    <n v="12"/>
    <n v="17"/>
    <n v="8"/>
    <n v="25"/>
    <n v="62"/>
    <m/>
    <s v=""/>
    <m/>
    <m/>
    <m/>
  </r>
  <r>
    <s v="u1234606"/>
    <s v="GREEN"/>
    <s v="CJ"/>
    <x v="2"/>
    <n v="14"/>
    <n v="16"/>
    <n v="9"/>
    <n v="29.5"/>
    <n v="68.5"/>
    <m/>
    <s v=""/>
    <m/>
    <m/>
    <m/>
  </r>
  <r>
    <s v="u1234607"/>
    <s v="HUGHES"/>
    <s v="DC"/>
    <x v="2"/>
    <n v="15"/>
    <n v="10"/>
    <n v="4"/>
    <n v="35"/>
    <n v="64"/>
    <m/>
    <s v=""/>
    <m/>
    <m/>
    <m/>
  </r>
  <r>
    <s v="u1234608"/>
    <s v="McCARTHY"/>
    <s v="DT"/>
    <x v="2"/>
    <n v="10"/>
    <n v="11"/>
    <n v="5"/>
    <n v="37"/>
    <n v="63"/>
    <m/>
    <s v=""/>
    <m/>
    <m/>
    <m/>
  </r>
  <r>
    <s v="u1234609"/>
    <s v="MULLINS"/>
    <s v="FC"/>
    <x v="2"/>
    <n v="8"/>
    <n v="13"/>
    <n v="6"/>
    <n v="27.5"/>
    <n v="54.5"/>
    <m/>
    <s v=""/>
    <m/>
    <m/>
    <m/>
  </r>
  <r>
    <s v="u1234610"/>
    <s v="COGGINS"/>
    <s v="FR"/>
    <x v="2"/>
    <n v="8"/>
    <m/>
    <n v="3"/>
    <m/>
    <n v="11"/>
    <m/>
    <s v="Yes"/>
    <m/>
    <m/>
    <m/>
  </r>
  <r>
    <s v="u1234611"/>
    <s v="THOMAS"/>
    <s v="GH"/>
    <x v="2"/>
    <n v="8"/>
    <n v="18"/>
    <n v="4"/>
    <n v="37.5"/>
    <n v="67.5"/>
    <m/>
    <s v=""/>
    <m/>
    <m/>
    <m/>
  </r>
  <r>
    <s v="u1234612"/>
    <s v="GLEDHILL"/>
    <s v="GY"/>
    <x v="2"/>
    <n v="16"/>
    <n v="18"/>
    <n v="5"/>
    <n v="37.5"/>
    <n v="76.5"/>
    <m/>
    <s v=""/>
    <m/>
    <m/>
    <m/>
  </r>
  <r>
    <s v="u1234613"/>
    <s v="HIGGINS"/>
    <s v="HU"/>
    <x v="2"/>
    <n v="10"/>
    <n v="18"/>
    <n v="6"/>
    <n v="30"/>
    <n v="64"/>
    <m/>
    <s v=""/>
    <m/>
    <m/>
    <m/>
  </r>
  <r>
    <s v="u1234614"/>
    <s v="FORDHAM"/>
    <s v="JC"/>
    <x v="0"/>
    <n v="18"/>
    <n v="10"/>
    <n v="9"/>
    <n v="37.5"/>
    <n v="74.5"/>
    <m/>
    <s v=""/>
    <m/>
    <m/>
    <m/>
  </r>
  <r>
    <s v="u1234615"/>
    <s v="PARKER"/>
    <s v="KM"/>
    <x v="0"/>
    <n v="14"/>
    <n v="17"/>
    <n v="8"/>
    <n v="32.5"/>
    <n v="71.5"/>
    <m/>
    <s v=""/>
    <m/>
    <m/>
    <m/>
  </r>
  <r>
    <s v="u1234616"/>
    <s v="BAR"/>
    <s v="LK"/>
    <x v="0"/>
    <n v="16"/>
    <n v="11"/>
    <n v="7"/>
    <n v="26"/>
    <n v="60"/>
    <m/>
    <s v=""/>
    <m/>
    <m/>
    <m/>
  </r>
  <r>
    <s v="u1234617"/>
    <s v="WOODS"/>
    <s v="LS"/>
    <x v="0"/>
    <n v="18"/>
    <n v="15"/>
    <n v="8"/>
    <n v="37.5"/>
    <n v="78.5"/>
    <m/>
    <s v=""/>
    <m/>
    <m/>
    <m/>
  </r>
  <r>
    <s v="u1234618"/>
    <s v="SOUTHWELL"/>
    <s v="LT"/>
    <x v="0"/>
    <n v="10"/>
    <n v="10"/>
    <n v="6"/>
    <n v="23"/>
    <n v="49"/>
    <m/>
    <s v=""/>
    <m/>
    <m/>
    <m/>
  </r>
  <r>
    <s v="u1234619"/>
    <s v="HUGHES"/>
    <s v="LT"/>
    <x v="0"/>
    <n v="11"/>
    <n v="8"/>
    <n v="4"/>
    <n v="26.5"/>
    <n v="49.5"/>
    <m/>
    <s v=""/>
    <m/>
    <m/>
    <m/>
  </r>
  <r>
    <s v="u1234620"/>
    <s v="CARTER"/>
    <s v="MK"/>
    <x v="5"/>
    <n v="14"/>
    <n v="16"/>
    <n v="5"/>
    <n v="26"/>
    <n v="61"/>
    <m/>
    <s v=""/>
    <m/>
    <m/>
    <m/>
  </r>
  <r>
    <s v="u1234621"/>
    <s v="MURRAY"/>
    <s v="NM"/>
    <x v="5"/>
    <n v="18"/>
    <n v="14"/>
    <n v="6"/>
    <n v="37.5"/>
    <n v="75.5"/>
    <m/>
    <s v=""/>
    <m/>
    <m/>
    <m/>
  </r>
  <r>
    <s v="u1234622"/>
    <s v="HOSKINS"/>
    <s v="P"/>
    <x v="5"/>
    <n v="18"/>
    <n v="9"/>
    <n v="1"/>
    <n v="34.5"/>
    <n v="62.5"/>
    <m/>
    <s v=""/>
    <m/>
    <m/>
    <m/>
  </r>
  <r>
    <s v="u1234623"/>
    <s v="CALDER"/>
    <s v="PL"/>
    <x v="5"/>
    <n v="16"/>
    <n v="8"/>
    <n v="2"/>
    <n v="37.5"/>
    <n v="63.5"/>
    <m/>
    <s v=""/>
    <m/>
    <m/>
    <m/>
  </r>
  <r>
    <s v="u1234624"/>
    <s v="BRUNT"/>
    <s v="PR"/>
    <x v="4"/>
    <n v="18"/>
    <n v="12"/>
    <n v="3"/>
    <n v="27.5"/>
    <n v="60.5"/>
    <m/>
    <s v=""/>
    <m/>
    <m/>
    <m/>
  </r>
  <r>
    <s v="u1234625"/>
    <s v="BLAB"/>
    <s v="RS"/>
    <x v="4"/>
    <n v="12"/>
    <n v="13"/>
    <n v="6"/>
    <n v="43"/>
    <n v="74"/>
    <m/>
    <s v=""/>
    <m/>
    <m/>
    <m/>
  </r>
  <r>
    <s v="u1234626"/>
    <s v="BAUME"/>
    <s v="S"/>
    <x v="1"/>
    <n v="14"/>
    <n v="12"/>
    <n v="6"/>
    <n v="34.5"/>
    <n v="66.5"/>
    <m/>
    <s v=""/>
    <m/>
    <m/>
    <m/>
  </r>
  <r>
    <s v="u1234627"/>
    <s v="BOOME"/>
    <s v="S"/>
    <x v="1"/>
    <n v="9"/>
    <n v="13"/>
    <n v="9"/>
    <n v="25"/>
    <n v="56"/>
    <m/>
    <s v=""/>
    <m/>
    <m/>
    <m/>
  </r>
  <r>
    <s v="u1234628"/>
    <s v="WANG"/>
    <s v="SD"/>
    <x v="1"/>
    <n v="15"/>
    <n v="11"/>
    <n v="6"/>
    <n v="37.5"/>
    <n v="69.5"/>
    <m/>
    <s v=""/>
    <m/>
    <m/>
    <m/>
  </r>
  <r>
    <s v="u1234629"/>
    <s v="WONG"/>
    <s v="VC"/>
    <x v="1"/>
    <n v="9"/>
    <n v="8"/>
    <n v="5"/>
    <n v="29.5"/>
    <n v="51.5"/>
    <m/>
    <s v=""/>
    <m/>
    <m/>
    <m/>
  </r>
  <r>
    <s v="u1234630"/>
    <s v="NG"/>
    <s v="VF"/>
    <x v="1"/>
    <n v="16"/>
    <n v="8"/>
    <n v="1"/>
    <n v="24"/>
    <n v="49"/>
    <m/>
    <s v=""/>
    <m/>
    <m/>
    <m/>
  </r>
  <r>
    <s v="u1234631"/>
    <s v="ALLSOP"/>
    <s v="WA"/>
    <x v="3"/>
    <n v="17"/>
    <n v="10"/>
    <n v="5"/>
    <n v="30"/>
    <n v="62"/>
    <m/>
    <s v=""/>
    <m/>
    <m/>
    <m/>
  </r>
  <r>
    <s v="u1234632"/>
    <s v="BLOGG"/>
    <s v="WD"/>
    <x v="3"/>
    <n v="10"/>
    <n v="14"/>
    <n v="4"/>
    <n v="26.5"/>
    <n v="54.5"/>
    <m/>
    <s v=""/>
    <m/>
    <m/>
    <m/>
  </r>
  <r>
    <s v="u1234633"/>
    <s v="CHANG"/>
    <s v="Y"/>
    <x v="3"/>
    <n v="12"/>
    <n v="10"/>
    <n v="7"/>
    <n v="32.5"/>
    <n v="61.5"/>
    <m/>
    <s v=""/>
    <m/>
    <m/>
    <m/>
  </r>
  <r>
    <s v="u1234634"/>
    <s v="CHEUNG"/>
    <s v="YI"/>
    <x v="3"/>
    <n v="10"/>
    <n v="18"/>
    <n v="6"/>
    <n v="32"/>
    <n v="66"/>
    <m/>
    <s v="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2">
  <location ref="A1:B7" firstHeaderRow="1" firstDataRow="1" firstDataCol="1"/>
  <pivotFields count="1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x="0"/>
        <item x="5"/>
        <item x="4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Average of Take Home Exam 1 20%" fld="4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K4:L19" firstHeaderRow="1" firstDataRow="1" firstDataCol="1" rowPageCount="2" colPageCount="1"/>
  <pivotFields count="5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numFmtId="14" showAll="0">
      <items count="8">
        <item x="1"/>
        <item x="5"/>
        <item x="3"/>
        <item x="4"/>
        <item x="0"/>
        <item x="6"/>
        <item x="2"/>
        <item t="default"/>
      </items>
    </pivotField>
    <pivotField axis="axisRow" showAll="0">
      <items count="8">
        <item x="0"/>
        <item x="1"/>
        <item x="3"/>
        <item x="5"/>
        <item x="6"/>
        <item x="4"/>
        <item x="2"/>
        <item t="default"/>
      </items>
    </pivotField>
    <pivotField axis="axisRow" showAll="0">
      <items count="5">
        <item x="2"/>
        <item x="3"/>
        <item x="1"/>
        <item x="0"/>
        <item t="default"/>
      </items>
    </pivotField>
    <pivotField dataField="1" showAll="0"/>
  </pivotFields>
  <rowFields count="2">
    <field x="2"/>
    <field x="3"/>
  </rowFields>
  <rowItems count="15">
    <i>
      <x/>
    </i>
    <i r="1">
      <x v="3"/>
    </i>
    <i>
      <x v="1"/>
    </i>
    <i r="1">
      <x v="2"/>
    </i>
    <i>
      <x v="2"/>
    </i>
    <i r="1">
      <x/>
    </i>
    <i>
      <x v="3"/>
    </i>
    <i r="1">
      <x v="1"/>
    </i>
    <i>
      <x v="4"/>
    </i>
    <i r="1">
      <x v="2"/>
    </i>
    <i>
      <x v="5"/>
    </i>
    <i r="1">
      <x v="1"/>
    </i>
    <i>
      <x v="6"/>
    </i>
    <i r="1">
      <x v="3"/>
    </i>
    <i t="grand">
      <x/>
    </i>
  </rowItems>
  <colItems count="1">
    <i/>
  </colItems>
  <pageFields count="2">
    <pageField fld="0" hier="-1"/>
    <pageField fld="1" hier="-1"/>
  </pageFields>
  <dataFields count="1">
    <dataField name="Sum of Amount" fld="4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32" displayName="Table32" ref="B13:C20" totalsRowShown="0" headerRowDxfId="31" dataDxfId="30">
  <autoFilter ref="B13:C20"/>
  <tableColumns count="2">
    <tableColumn id="1" name="Age Group" dataDxfId="29"/>
    <tableColumn id="2" name="Number of Students" dataDxfId="2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L70" totalsRowCount="1" headerRowDxfId="27" headerRowBorderDxfId="26" tableBorderDxfId="25" totalsRowBorderDxfId="24">
  <autoFilter ref="A1:L69"/>
  <sortState ref="A72:L139">
    <sortCondition ref="A2:A69"/>
  </sortState>
  <tableColumns count="12">
    <tableColumn id="1" name="UNI ID" dataDxfId="23" totalsRowDxfId="22"/>
    <tableColumn id="2" name="SURNAME" dataDxfId="21" totalsRowDxfId="20"/>
    <tableColumn id="3" name="INITIAL" dataDxfId="19" totalsRowDxfId="18"/>
    <tableColumn id="4" name="Course" dataDxfId="17" totalsRowDxfId="16"/>
    <tableColumn id="5" name="Take Home Exam 1 20%" dataDxfId="15" totalsRowDxfId="14"/>
    <tableColumn id="6" name="Take Home Exam 2 20%" dataDxfId="13" totalsRowDxfId="12"/>
    <tableColumn id="7" name="Tutorial Participation 10%" dataDxfId="11" totalsRowDxfId="10"/>
    <tableColumn id="8" name="Essay 50%" dataDxfId="9" totalsRowDxfId="8"/>
    <tableColumn id="9" name="Total" totalsRowFunction="average" dataDxfId="7" totalsRowDxfId="6">
      <calculatedColumnFormula>SUM(E2:H2)</calculatedColumnFormula>
    </tableColumn>
    <tableColumn id="11" name="Pass / Fail" dataDxfId="5" totalsRowDxfId="4">
      <calculatedColumnFormula>IF(I2&gt;=#REF!,"Pass","Fail")</calculatedColumnFormula>
    </tableColumn>
    <tableColumn id="10" name="Missing Assessment" dataDxfId="3" totalsRowDxfId="2">
      <calculatedColumnFormula>IF(E2="","Yes",IF(F2="","Yes",IF(G2="","Yes",IF(H2="","Yes",""))))</calculatedColumnFormula>
    </tableColumn>
    <tableColumn id="12" name="Grade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70"/>
  <sheetViews>
    <sheetView workbookViewId="0">
      <selection activeCell="K2" sqref="K2"/>
    </sheetView>
  </sheetViews>
  <sheetFormatPr defaultColWidth="9" defaultRowHeight="12.75" x14ac:dyDescent="0.2"/>
  <cols>
    <col min="1" max="1" width="9.85546875" customWidth="1"/>
    <col min="2" max="2" width="14" customWidth="1"/>
    <col min="3" max="3" width="10.5703125" customWidth="1"/>
    <col min="4" max="4" width="10.140625" customWidth="1"/>
    <col min="5" max="6" width="12.5703125" style="29" customWidth="1"/>
    <col min="7" max="7" width="13.85546875" style="29" customWidth="1"/>
    <col min="8" max="8" width="11.140625" style="29" customWidth="1"/>
    <col min="9" max="9" width="9.140625" style="29" customWidth="1"/>
    <col min="10" max="10" width="9.140625" customWidth="1"/>
    <col min="11" max="11" width="13.5703125" style="29" customWidth="1"/>
    <col min="13" max="13" width="14.140625" bestFit="1" customWidth="1"/>
    <col min="14" max="14" width="4" bestFit="1" customWidth="1"/>
    <col min="15" max="15" width="3" bestFit="1" customWidth="1"/>
  </cols>
  <sheetData>
    <row r="1" spans="1:14" ht="51" x14ac:dyDescent="0.2">
      <c r="A1" s="48" t="s">
        <v>222</v>
      </c>
      <c r="B1" s="49" t="s">
        <v>0</v>
      </c>
      <c r="C1" s="49" t="s">
        <v>1</v>
      </c>
      <c r="D1" s="50" t="s">
        <v>2</v>
      </c>
      <c r="E1" s="26" t="s">
        <v>233</v>
      </c>
      <c r="F1" s="26" t="s">
        <v>234</v>
      </c>
      <c r="G1" s="26" t="s">
        <v>235</v>
      </c>
      <c r="H1" s="26" t="s">
        <v>3</v>
      </c>
      <c r="I1" s="26" t="s">
        <v>4</v>
      </c>
      <c r="J1" s="22" t="s">
        <v>149</v>
      </c>
      <c r="K1" s="26" t="s">
        <v>236</v>
      </c>
      <c r="L1" s="51" t="s">
        <v>5</v>
      </c>
      <c r="M1" s="58" t="s">
        <v>148</v>
      </c>
      <c r="N1" s="59">
        <v>50</v>
      </c>
    </row>
    <row r="2" spans="1:14" x14ac:dyDescent="0.2">
      <c r="A2" s="20" t="s">
        <v>154</v>
      </c>
      <c r="B2" s="19" t="s">
        <v>6</v>
      </c>
      <c r="C2" s="19" t="s">
        <v>7</v>
      </c>
      <c r="D2" s="19" t="s">
        <v>8</v>
      </c>
      <c r="E2" s="27">
        <v>10</v>
      </c>
      <c r="F2" s="27">
        <v>17</v>
      </c>
      <c r="G2" s="27">
        <v>8</v>
      </c>
      <c r="H2" s="52">
        <v>36</v>
      </c>
      <c r="I2" s="27">
        <f t="shared" ref="I2:I33" si="0">SUM(E2:H2)</f>
        <v>71</v>
      </c>
      <c r="J2" s="47" t="str">
        <f>IF(I2&gt;=$N$1,$M$1,$M$5)</f>
        <v>Pass</v>
      </c>
      <c r="K2" s="41" t="str">
        <f t="shared" ref="K2:K65" si="1">IF(E2="","Yes",IF(F2="","Yes",IF(G2="","Yes",IF(H2="","Yes",""))))</f>
        <v/>
      </c>
      <c r="L2" s="21"/>
      <c r="M2" s="5" t="s">
        <v>223</v>
      </c>
      <c r="N2">
        <v>60</v>
      </c>
    </row>
    <row r="3" spans="1:14" x14ac:dyDescent="0.2">
      <c r="A3" s="20" t="s">
        <v>155</v>
      </c>
      <c r="B3" s="19" t="s">
        <v>9</v>
      </c>
      <c r="C3" s="19" t="s">
        <v>10</v>
      </c>
      <c r="D3" s="19" t="s">
        <v>11</v>
      </c>
      <c r="E3" s="27">
        <v>13</v>
      </c>
      <c r="F3" s="27">
        <v>16</v>
      </c>
      <c r="G3" s="27">
        <v>8</v>
      </c>
      <c r="H3" s="52">
        <v>43</v>
      </c>
      <c r="I3" s="27">
        <f t="shared" si="0"/>
        <v>80</v>
      </c>
      <c r="J3" s="47"/>
      <c r="K3" s="41" t="str">
        <f t="shared" si="1"/>
        <v/>
      </c>
      <c r="L3" s="21" t="s">
        <v>237</v>
      </c>
      <c r="M3" s="5" t="s">
        <v>224</v>
      </c>
      <c r="N3">
        <v>70</v>
      </c>
    </row>
    <row r="4" spans="1:14" x14ac:dyDescent="0.2">
      <c r="A4" s="20" t="s">
        <v>156</v>
      </c>
      <c r="B4" s="19" t="s">
        <v>12</v>
      </c>
      <c r="C4" s="19" t="s">
        <v>13</v>
      </c>
      <c r="D4" s="19" t="s">
        <v>14</v>
      </c>
      <c r="E4" s="27">
        <v>13</v>
      </c>
      <c r="F4" s="27">
        <v>16</v>
      </c>
      <c r="G4" s="27">
        <v>7</v>
      </c>
      <c r="H4" s="52">
        <v>27</v>
      </c>
      <c r="I4" s="27">
        <f t="shared" si="0"/>
        <v>63</v>
      </c>
      <c r="J4" s="47"/>
      <c r="K4" s="41" t="str">
        <f t="shared" si="1"/>
        <v/>
      </c>
      <c r="L4" s="21"/>
      <c r="M4" s="5" t="s">
        <v>225</v>
      </c>
      <c r="N4">
        <v>80</v>
      </c>
    </row>
    <row r="5" spans="1:14" x14ac:dyDescent="0.2">
      <c r="A5" s="20" t="s">
        <v>157</v>
      </c>
      <c r="B5" s="19" t="s">
        <v>15</v>
      </c>
      <c r="C5" s="19" t="s">
        <v>16</v>
      </c>
      <c r="D5" s="19" t="s">
        <v>14</v>
      </c>
      <c r="E5" s="27">
        <v>9</v>
      </c>
      <c r="F5" s="27">
        <v>17</v>
      </c>
      <c r="G5" s="27">
        <v>5</v>
      </c>
      <c r="H5" s="52">
        <v>37.5</v>
      </c>
      <c r="I5" s="27">
        <f t="shared" si="0"/>
        <v>68.5</v>
      </c>
      <c r="J5" s="47"/>
      <c r="K5" s="41" t="str">
        <f t="shared" si="1"/>
        <v/>
      </c>
      <c r="L5" s="21"/>
      <c r="M5" s="5" t="s">
        <v>250</v>
      </c>
      <c r="N5" t="s">
        <v>251</v>
      </c>
    </row>
    <row r="6" spans="1:14" x14ac:dyDescent="0.2">
      <c r="A6" s="20" t="s">
        <v>158</v>
      </c>
      <c r="B6" s="19" t="s">
        <v>17</v>
      </c>
      <c r="C6" s="19" t="s">
        <v>18</v>
      </c>
      <c r="D6" s="19" t="s">
        <v>19</v>
      </c>
      <c r="E6" s="27">
        <v>13</v>
      </c>
      <c r="F6" s="27">
        <v>18</v>
      </c>
      <c r="G6" s="27">
        <v>6.25</v>
      </c>
      <c r="H6" s="52">
        <v>37.5</v>
      </c>
      <c r="I6" s="27">
        <f t="shared" si="0"/>
        <v>74.75</v>
      </c>
      <c r="J6" s="47"/>
      <c r="K6" s="41" t="str">
        <f t="shared" si="1"/>
        <v/>
      </c>
      <c r="L6" s="21"/>
    </row>
    <row r="7" spans="1:14" x14ac:dyDescent="0.2">
      <c r="A7" s="20" t="s">
        <v>159</v>
      </c>
      <c r="B7" s="19" t="s">
        <v>20</v>
      </c>
      <c r="C7" s="19" t="s">
        <v>21</v>
      </c>
      <c r="D7" s="19" t="s">
        <v>22</v>
      </c>
      <c r="E7" s="27">
        <v>15</v>
      </c>
      <c r="F7" s="27">
        <v>17</v>
      </c>
      <c r="G7" s="27">
        <v>8</v>
      </c>
      <c r="H7" s="52">
        <v>35</v>
      </c>
      <c r="I7" s="27">
        <f t="shared" si="0"/>
        <v>75</v>
      </c>
      <c r="J7" s="47"/>
      <c r="K7" s="41" t="str">
        <f t="shared" si="1"/>
        <v/>
      </c>
      <c r="L7" s="21"/>
    </row>
    <row r="8" spans="1:14" x14ac:dyDescent="0.2">
      <c r="A8" s="20" t="s">
        <v>160</v>
      </c>
      <c r="B8" s="19" t="s">
        <v>23</v>
      </c>
      <c r="C8" s="19" t="s">
        <v>24</v>
      </c>
      <c r="D8" s="19" t="s">
        <v>14</v>
      </c>
      <c r="E8" s="27">
        <v>17</v>
      </c>
      <c r="F8" s="27">
        <v>19</v>
      </c>
      <c r="G8" s="27">
        <v>7</v>
      </c>
      <c r="H8" s="52">
        <v>37</v>
      </c>
      <c r="I8" s="27">
        <f t="shared" si="0"/>
        <v>80</v>
      </c>
      <c r="J8" s="47"/>
      <c r="K8" s="41" t="str">
        <f t="shared" si="1"/>
        <v/>
      </c>
      <c r="L8" s="21" t="s">
        <v>237</v>
      </c>
    </row>
    <row r="9" spans="1:14" x14ac:dyDescent="0.2">
      <c r="A9" s="20" t="s">
        <v>161</v>
      </c>
      <c r="B9" s="19" t="s">
        <v>25</v>
      </c>
      <c r="C9" s="19" t="s">
        <v>26</v>
      </c>
      <c r="D9" s="19" t="s">
        <v>8</v>
      </c>
      <c r="E9" s="27">
        <v>11</v>
      </c>
      <c r="F9" s="27">
        <v>16</v>
      </c>
      <c r="G9" s="27">
        <v>7</v>
      </c>
      <c r="H9" s="52">
        <v>36</v>
      </c>
      <c r="I9" s="27">
        <f t="shared" si="0"/>
        <v>70</v>
      </c>
      <c r="J9" s="47"/>
      <c r="K9" s="41" t="str">
        <f t="shared" si="1"/>
        <v/>
      </c>
      <c r="L9" s="21"/>
    </row>
    <row r="10" spans="1:14" x14ac:dyDescent="0.2">
      <c r="A10" s="20" t="s">
        <v>162</v>
      </c>
      <c r="B10" s="19" t="s">
        <v>27</v>
      </c>
      <c r="C10" s="19" t="s">
        <v>28</v>
      </c>
      <c r="D10" s="19" t="s">
        <v>14</v>
      </c>
      <c r="E10" s="27">
        <v>9</v>
      </c>
      <c r="F10" s="27"/>
      <c r="G10" s="27">
        <v>4</v>
      </c>
      <c r="H10" s="52"/>
      <c r="I10" s="27">
        <f t="shared" si="0"/>
        <v>13</v>
      </c>
      <c r="J10" s="47"/>
      <c r="K10" s="41" t="str">
        <f t="shared" si="1"/>
        <v>Yes</v>
      </c>
      <c r="L10" s="21"/>
    </row>
    <row r="11" spans="1:14" x14ac:dyDescent="0.2">
      <c r="A11" s="20" t="s">
        <v>163</v>
      </c>
      <c r="B11" s="19" t="s">
        <v>29</v>
      </c>
      <c r="C11" s="19" t="s">
        <v>30</v>
      </c>
      <c r="D11" s="19" t="s">
        <v>14</v>
      </c>
      <c r="E11" s="27">
        <v>9</v>
      </c>
      <c r="F11" s="27">
        <v>15</v>
      </c>
      <c r="G11" s="27">
        <v>6</v>
      </c>
      <c r="H11" s="52">
        <v>41</v>
      </c>
      <c r="I11" s="27">
        <f t="shared" si="0"/>
        <v>71</v>
      </c>
      <c r="J11" s="47"/>
      <c r="K11" s="41" t="str">
        <f t="shared" si="1"/>
        <v/>
      </c>
      <c r="L11" s="21"/>
    </row>
    <row r="12" spans="1:14" x14ac:dyDescent="0.2">
      <c r="A12" s="20" t="s">
        <v>164</v>
      </c>
      <c r="B12" s="19" t="s">
        <v>31</v>
      </c>
      <c r="C12" s="19" t="s">
        <v>32</v>
      </c>
      <c r="D12" s="19" t="s">
        <v>33</v>
      </c>
      <c r="E12" s="27">
        <v>9</v>
      </c>
      <c r="F12" s="27">
        <v>8</v>
      </c>
      <c r="G12" s="27">
        <v>4</v>
      </c>
      <c r="H12" s="52">
        <v>32.5</v>
      </c>
      <c r="I12" s="27">
        <f t="shared" si="0"/>
        <v>53.5</v>
      </c>
      <c r="J12" s="47"/>
      <c r="K12" s="41" t="str">
        <f t="shared" si="1"/>
        <v/>
      </c>
      <c r="L12" s="21"/>
    </row>
    <row r="13" spans="1:14" x14ac:dyDescent="0.2">
      <c r="A13" s="20" t="s">
        <v>165</v>
      </c>
      <c r="B13" s="19" t="s">
        <v>34</v>
      </c>
      <c r="C13" s="19" t="s">
        <v>35</v>
      </c>
      <c r="D13" s="19" t="s">
        <v>14</v>
      </c>
      <c r="E13" s="27">
        <v>17</v>
      </c>
      <c r="F13" s="27">
        <v>8</v>
      </c>
      <c r="G13" s="27">
        <v>9</v>
      </c>
      <c r="H13" s="52">
        <v>43</v>
      </c>
      <c r="I13" s="27">
        <f t="shared" si="0"/>
        <v>77</v>
      </c>
      <c r="J13" s="47"/>
      <c r="K13" s="41" t="str">
        <f t="shared" si="1"/>
        <v/>
      </c>
      <c r="L13" s="21"/>
    </row>
    <row r="14" spans="1:14" x14ac:dyDescent="0.2">
      <c r="A14" s="20" t="s">
        <v>166</v>
      </c>
      <c r="B14" s="19" t="s">
        <v>36</v>
      </c>
      <c r="C14" s="19" t="s">
        <v>37</v>
      </c>
      <c r="D14" s="19" t="s">
        <v>14</v>
      </c>
      <c r="E14" s="27">
        <v>11</v>
      </c>
      <c r="F14" s="27">
        <v>8</v>
      </c>
      <c r="G14" s="27">
        <v>7</v>
      </c>
      <c r="H14" s="52"/>
      <c r="I14" s="27">
        <f t="shared" si="0"/>
        <v>26</v>
      </c>
      <c r="J14" s="47"/>
      <c r="K14" s="41" t="str">
        <f t="shared" si="1"/>
        <v>Yes</v>
      </c>
      <c r="L14" s="21"/>
    </row>
    <row r="15" spans="1:14" x14ac:dyDescent="0.2">
      <c r="A15" s="20" t="s">
        <v>167</v>
      </c>
      <c r="B15" s="19" t="s">
        <v>38</v>
      </c>
      <c r="C15" s="19" t="s">
        <v>39</v>
      </c>
      <c r="D15" s="19" t="s">
        <v>19</v>
      </c>
      <c r="E15" s="27">
        <v>7</v>
      </c>
      <c r="F15" s="27">
        <v>12</v>
      </c>
      <c r="G15" s="27">
        <v>9</v>
      </c>
      <c r="H15" s="52">
        <v>32.5</v>
      </c>
      <c r="I15" s="27">
        <f t="shared" si="0"/>
        <v>60.5</v>
      </c>
      <c r="J15" s="47"/>
      <c r="K15" s="41" t="str">
        <f t="shared" si="1"/>
        <v/>
      </c>
      <c r="L15" s="21"/>
    </row>
    <row r="16" spans="1:14" x14ac:dyDescent="0.2">
      <c r="A16" s="20" t="s">
        <v>168</v>
      </c>
      <c r="B16" s="19" t="s">
        <v>40</v>
      </c>
      <c r="C16" s="19" t="s">
        <v>41</v>
      </c>
      <c r="D16" s="19" t="s">
        <v>11</v>
      </c>
      <c r="E16" s="27">
        <v>15</v>
      </c>
      <c r="F16" s="27">
        <v>18</v>
      </c>
      <c r="G16" s="27">
        <v>9.5</v>
      </c>
      <c r="H16" s="52">
        <v>26</v>
      </c>
      <c r="I16" s="27">
        <f t="shared" si="0"/>
        <v>68.5</v>
      </c>
      <c r="J16" s="47"/>
      <c r="K16" s="41" t="str">
        <f t="shared" si="1"/>
        <v/>
      </c>
      <c r="L16" s="21"/>
    </row>
    <row r="17" spans="1:12" x14ac:dyDescent="0.2">
      <c r="A17" s="20" t="s">
        <v>169</v>
      </c>
      <c r="B17" s="19" t="s">
        <v>42</v>
      </c>
      <c r="C17" s="19" t="s">
        <v>43</v>
      </c>
      <c r="D17" s="19" t="s">
        <v>33</v>
      </c>
      <c r="E17" s="27">
        <v>16</v>
      </c>
      <c r="F17" s="27">
        <v>15</v>
      </c>
      <c r="G17" s="27">
        <v>4</v>
      </c>
      <c r="H17" s="52">
        <v>37.5</v>
      </c>
      <c r="I17" s="27">
        <f t="shared" si="0"/>
        <v>72.5</v>
      </c>
      <c r="J17" s="47"/>
      <c r="K17" s="41" t="str">
        <f t="shared" si="1"/>
        <v/>
      </c>
      <c r="L17" s="21"/>
    </row>
    <row r="18" spans="1:12" x14ac:dyDescent="0.2">
      <c r="A18" s="20" t="s">
        <v>170</v>
      </c>
      <c r="B18" s="19" t="s">
        <v>44</v>
      </c>
      <c r="C18" s="19" t="s">
        <v>45</v>
      </c>
      <c r="D18" s="19" t="s">
        <v>8</v>
      </c>
      <c r="E18" s="27">
        <v>16</v>
      </c>
      <c r="F18" s="27">
        <v>14.5</v>
      </c>
      <c r="G18" s="27">
        <v>6</v>
      </c>
      <c r="H18" s="52">
        <v>27</v>
      </c>
      <c r="I18" s="27">
        <f t="shared" si="0"/>
        <v>63.5</v>
      </c>
      <c r="J18" s="47"/>
      <c r="K18" s="41" t="str">
        <f t="shared" si="1"/>
        <v/>
      </c>
      <c r="L18" s="21"/>
    </row>
    <row r="19" spans="1:12" x14ac:dyDescent="0.2">
      <c r="A19" s="20" t="s">
        <v>171</v>
      </c>
      <c r="B19" s="19" t="s">
        <v>46</v>
      </c>
      <c r="C19" s="19" t="s">
        <v>47</v>
      </c>
      <c r="D19" s="19" t="s">
        <v>8</v>
      </c>
      <c r="E19" s="27">
        <v>11</v>
      </c>
      <c r="F19" s="27">
        <v>17</v>
      </c>
      <c r="G19" s="27">
        <v>5</v>
      </c>
      <c r="H19" s="52">
        <v>41</v>
      </c>
      <c r="I19" s="27">
        <f t="shared" si="0"/>
        <v>74</v>
      </c>
      <c r="J19" s="47"/>
      <c r="K19" s="41" t="str">
        <f t="shared" si="1"/>
        <v/>
      </c>
      <c r="L19" s="53"/>
    </row>
    <row r="20" spans="1:12" x14ac:dyDescent="0.2">
      <c r="A20" s="20" t="s">
        <v>172</v>
      </c>
      <c r="B20" s="19" t="s">
        <v>23</v>
      </c>
      <c r="C20" s="19" t="s">
        <v>48</v>
      </c>
      <c r="D20" s="19" t="s">
        <v>11</v>
      </c>
      <c r="E20" s="27">
        <v>16</v>
      </c>
      <c r="F20" s="27">
        <v>16</v>
      </c>
      <c r="G20" s="27">
        <v>6</v>
      </c>
      <c r="H20" s="54">
        <v>43</v>
      </c>
      <c r="I20" s="27">
        <f t="shared" si="0"/>
        <v>81</v>
      </c>
      <c r="J20" s="47"/>
      <c r="K20" s="41" t="str">
        <f t="shared" si="1"/>
        <v/>
      </c>
      <c r="L20" s="21" t="s">
        <v>237</v>
      </c>
    </row>
    <row r="21" spans="1:12" x14ac:dyDescent="0.2">
      <c r="A21" s="20" t="s">
        <v>173</v>
      </c>
      <c r="B21" s="19" t="s">
        <v>49</v>
      </c>
      <c r="C21" s="19" t="s">
        <v>50</v>
      </c>
      <c r="D21" s="19" t="s">
        <v>14</v>
      </c>
      <c r="E21" s="27">
        <v>15</v>
      </c>
      <c r="F21" s="27">
        <v>18</v>
      </c>
      <c r="G21" s="27">
        <v>3</v>
      </c>
      <c r="H21" s="52">
        <v>37.5</v>
      </c>
      <c r="I21" s="27">
        <f t="shared" si="0"/>
        <v>73.5</v>
      </c>
      <c r="J21" s="47"/>
      <c r="K21" s="41" t="str">
        <f t="shared" si="1"/>
        <v/>
      </c>
      <c r="L21" s="21"/>
    </row>
    <row r="22" spans="1:12" x14ac:dyDescent="0.2">
      <c r="A22" s="20" t="s">
        <v>174</v>
      </c>
      <c r="B22" s="19" t="s">
        <v>51</v>
      </c>
      <c r="C22" s="19" t="s">
        <v>52</v>
      </c>
      <c r="D22" s="19" t="s">
        <v>11</v>
      </c>
      <c r="E22" s="27"/>
      <c r="F22" s="27">
        <v>15.5</v>
      </c>
      <c r="G22" s="27">
        <v>9</v>
      </c>
      <c r="H22" s="52">
        <v>27.5</v>
      </c>
      <c r="I22" s="27">
        <f t="shared" si="0"/>
        <v>52</v>
      </c>
      <c r="J22" s="47"/>
      <c r="K22" s="41" t="str">
        <f t="shared" si="1"/>
        <v>Yes</v>
      </c>
      <c r="L22" s="21"/>
    </row>
    <row r="23" spans="1:12" x14ac:dyDescent="0.2">
      <c r="A23" s="20" t="s">
        <v>175</v>
      </c>
      <c r="B23" s="19" t="s">
        <v>53</v>
      </c>
      <c r="C23" s="19" t="s">
        <v>54</v>
      </c>
      <c r="D23" s="19" t="s">
        <v>11</v>
      </c>
      <c r="E23" s="27">
        <v>7</v>
      </c>
      <c r="F23" s="27">
        <v>11</v>
      </c>
      <c r="G23" s="27">
        <v>4</v>
      </c>
      <c r="H23" s="52">
        <v>25</v>
      </c>
      <c r="I23" s="27">
        <f t="shared" si="0"/>
        <v>47</v>
      </c>
      <c r="J23" s="47"/>
      <c r="K23" s="41" t="str">
        <f t="shared" si="1"/>
        <v/>
      </c>
      <c r="L23" s="21"/>
    </row>
    <row r="24" spans="1:12" x14ac:dyDescent="0.2">
      <c r="A24" s="20" t="s">
        <v>176</v>
      </c>
      <c r="B24" s="19" t="s">
        <v>55</v>
      </c>
      <c r="C24" s="19" t="s">
        <v>56</v>
      </c>
      <c r="D24" s="19" t="s">
        <v>19</v>
      </c>
      <c r="E24" s="27">
        <v>17</v>
      </c>
      <c r="F24" s="27">
        <v>10</v>
      </c>
      <c r="G24" s="27">
        <v>6.25</v>
      </c>
      <c r="H24" s="52">
        <v>27.5</v>
      </c>
      <c r="I24" s="27">
        <f t="shared" si="0"/>
        <v>60.75</v>
      </c>
      <c r="J24" s="47"/>
      <c r="K24" s="41" t="str">
        <f t="shared" si="1"/>
        <v/>
      </c>
      <c r="L24" s="21"/>
    </row>
    <row r="25" spans="1:12" x14ac:dyDescent="0.2">
      <c r="A25" s="20" t="s">
        <v>177</v>
      </c>
      <c r="B25" s="19" t="s">
        <v>57</v>
      </c>
      <c r="C25" s="19" t="s">
        <v>58</v>
      </c>
      <c r="D25" s="19" t="s">
        <v>33</v>
      </c>
      <c r="E25" s="27">
        <v>7</v>
      </c>
      <c r="F25" s="27">
        <v>14</v>
      </c>
      <c r="G25" s="27">
        <v>6</v>
      </c>
      <c r="H25" s="52">
        <v>34.5</v>
      </c>
      <c r="I25" s="27">
        <f t="shared" si="0"/>
        <v>61.5</v>
      </c>
      <c r="J25" s="47"/>
      <c r="K25" s="41" t="str">
        <f t="shared" si="1"/>
        <v/>
      </c>
      <c r="L25" s="21"/>
    </row>
    <row r="26" spans="1:12" x14ac:dyDescent="0.2">
      <c r="A26" s="20" t="s">
        <v>178</v>
      </c>
      <c r="B26" s="19" t="s">
        <v>59</v>
      </c>
      <c r="C26" s="19" t="s">
        <v>60</v>
      </c>
      <c r="D26" s="19" t="s">
        <v>33</v>
      </c>
      <c r="E26" s="27">
        <v>13</v>
      </c>
      <c r="F26" s="27">
        <v>19</v>
      </c>
      <c r="G26" s="27">
        <v>3</v>
      </c>
      <c r="H26" s="52">
        <v>37</v>
      </c>
      <c r="I26" s="27">
        <f t="shared" si="0"/>
        <v>72</v>
      </c>
      <c r="J26" s="47"/>
      <c r="K26" s="41" t="str">
        <f t="shared" si="1"/>
        <v/>
      </c>
      <c r="L26" s="21"/>
    </row>
    <row r="27" spans="1:12" x14ac:dyDescent="0.2">
      <c r="A27" s="20" t="s">
        <v>179</v>
      </c>
      <c r="B27" s="19" t="s">
        <v>61</v>
      </c>
      <c r="C27" s="19" t="s">
        <v>62</v>
      </c>
      <c r="D27" s="19" t="s">
        <v>14</v>
      </c>
      <c r="E27" s="27">
        <v>15</v>
      </c>
      <c r="F27" s="27">
        <v>16.5</v>
      </c>
      <c r="G27" s="27">
        <v>4</v>
      </c>
      <c r="H27" s="52">
        <v>25</v>
      </c>
      <c r="I27" s="27">
        <f t="shared" si="0"/>
        <v>60.5</v>
      </c>
      <c r="J27" s="47"/>
      <c r="K27" s="41" t="str">
        <f t="shared" si="1"/>
        <v/>
      </c>
      <c r="L27" s="21"/>
    </row>
    <row r="28" spans="1:12" x14ac:dyDescent="0.2">
      <c r="A28" s="20" t="s">
        <v>180</v>
      </c>
      <c r="B28" s="19" t="s">
        <v>63</v>
      </c>
      <c r="C28" s="19" t="s">
        <v>64</v>
      </c>
      <c r="D28" s="19" t="s">
        <v>14</v>
      </c>
      <c r="E28" s="27">
        <v>18.25</v>
      </c>
      <c r="F28" s="27">
        <v>17</v>
      </c>
      <c r="G28" s="27">
        <v>4</v>
      </c>
      <c r="H28" s="52">
        <v>37.5</v>
      </c>
      <c r="I28" s="27">
        <f t="shared" si="0"/>
        <v>76.75</v>
      </c>
      <c r="J28" s="47"/>
      <c r="K28" s="41" t="str">
        <f t="shared" si="1"/>
        <v/>
      </c>
      <c r="L28" s="21"/>
    </row>
    <row r="29" spans="1:12" x14ac:dyDescent="0.2">
      <c r="A29" s="20" t="s">
        <v>181</v>
      </c>
      <c r="B29" s="19" t="s">
        <v>65</v>
      </c>
      <c r="C29" s="19" t="s">
        <v>66</v>
      </c>
      <c r="D29" s="19" t="s">
        <v>8</v>
      </c>
      <c r="E29" s="27">
        <v>7</v>
      </c>
      <c r="F29" s="27">
        <v>17</v>
      </c>
      <c r="G29" s="27">
        <v>8.75</v>
      </c>
      <c r="H29" s="52">
        <v>43</v>
      </c>
      <c r="I29" s="27">
        <f t="shared" si="0"/>
        <v>75.75</v>
      </c>
      <c r="J29" s="47"/>
      <c r="K29" s="41" t="str">
        <f t="shared" si="1"/>
        <v/>
      </c>
      <c r="L29" s="21"/>
    </row>
    <row r="30" spans="1:12" x14ac:dyDescent="0.2">
      <c r="A30" s="20" t="s">
        <v>182</v>
      </c>
      <c r="B30" s="19" t="s">
        <v>67</v>
      </c>
      <c r="C30" s="19" t="s">
        <v>68</v>
      </c>
      <c r="D30" s="19" t="s">
        <v>14</v>
      </c>
      <c r="E30" s="27">
        <v>17.25</v>
      </c>
      <c r="F30" s="27">
        <v>17</v>
      </c>
      <c r="G30" s="27">
        <v>9</v>
      </c>
      <c r="H30" s="52">
        <v>35</v>
      </c>
      <c r="I30" s="27">
        <f t="shared" si="0"/>
        <v>78.25</v>
      </c>
      <c r="J30" s="47"/>
      <c r="K30" s="41" t="str">
        <f t="shared" si="1"/>
        <v/>
      </c>
      <c r="L30" s="21"/>
    </row>
    <row r="31" spans="1:12" x14ac:dyDescent="0.2">
      <c r="A31" s="20" t="s">
        <v>183</v>
      </c>
      <c r="B31" s="19" t="s">
        <v>69</v>
      </c>
      <c r="C31" s="19" t="s">
        <v>39</v>
      </c>
      <c r="D31" s="19" t="s">
        <v>8</v>
      </c>
      <c r="E31" s="27">
        <v>17</v>
      </c>
      <c r="F31" s="27">
        <v>10</v>
      </c>
      <c r="G31" s="27">
        <v>4</v>
      </c>
      <c r="H31" s="52">
        <v>37.5</v>
      </c>
      <c r="I31" s="27">
        <f t="shared" si="0"/>
        <v>68.5</v>
      </c>
      <c r="J31" s="47"/>
      <c r="K31" s="41" t="str">
        <f t="shared" si="1"/>
        <v/>
      </c>
      <c r="L31" s="21"/>
    </row>
    <row r="32" spans="1:12" x14ac:dyDescent="0.2">
      <c r="A32" s="20" t="s">
        <v>184</v>
      </c>
      <c r="B32" s="19" t="s">
        <v>70</v>
      </c>
      <c r="C32" s="19" t="s">
        <v>71</v>
      </c>
      <c r="D32" s="19" t="s">
        <v>22</v>
      </c>
      <c r="E32" s="27">
        <v>18</v>
      </c>
      <c r="F32" s="27">
        <v>17</v>
      </c>
      <c r="G32" s="27">
        <v>4</v>
      </c>
      <c r="H32" s="27">
        <v>29.5</v>
      </c>
      <c r="I32" s="27">
        <f t="shared" si="0"/>
        <v>68.5</v>
      </c>
      <c r="J32" s="47"/>
      <c r="K32" s="41" t="str">
        <f t="shared" si="1"/>
        <v/>
      </c>
      <c r="L32" s="21"/>
    </row>
    <row r="33" spans="1:12" x14ac:dyDescent="0.2">
      <c r="A33" s="20" t="s">
        <v>185</v>
      </c>
      <c r="B33" s="19" t="s">
        <v>72</v>
      </c>
      <c r="C33" s="19" t="s">
        <v>73</v>
      </c>
      <c r="D33" s="19" t="s">
        <v>19</v>
      </c>
      <c r="E33" s="27">
        <v>11</v>
      </c>
      <c r="F33" s="27">
        <v>16.5</v>
      </c>
      <c r="G33" s="27">
        <v>4</v>
      </c>
      <c r="H33" s="52">
        <v>35</v>
      </c>
      <c r="I33" s="27">
        <f t="shared" si="0"/>
        <v>66.5</v>
      </c>
      <c r="J33" s="47"/>
      <c r="K33" s="41" t="str">
        <f t="shared" si="1"/>
        <v/>
      </c>
      <c r="L33" s="21"/>
    </row>
    <row r="34" spans="1:12" x14ac:dyDescent="0.2">
      <c r="A34" s="20" t="s">
        <v>186</v>
      </c>
      <c r="B34" s="19" t="s">
        <v>74</v>
      </c>
      <c r="C34" s="19" t="s">
        <v>75</v>
      </c>
      <c r="D34" s="19" t="s">
        <v>14</v>
      </c>
      <c r="E34" s="27">
        <v>13</v>
      </c>
      <c r="F34" s="27">
        <v>15</v>
      </c>
      <c r="G34" s="27">
        <v>7</v>
      </c>
      <c r="H34" s="52">
        <v>26</v>
      </c>
      <c r="I34" s="27">
        <f t="shared" ref="I34:I65" si="2">SUM(E34:H34)</f>
        <v>61</v>
      </c>
      <c r="J34" s="47"/>
      <c r="K34" s="41" t="str">
        <f t="shared" si="1"/>
        <v/>
      </c>
      <c r="L34" s="21"/>
    </row>
    <row r="35" spans="1:12" x14ac:dyDescent="0.2">
      <c r="A35" s="20" t="s">
        <v>187</v>
      </c>
      <c r="B35" s="19" t="s">
        <v>76</v>
      </c>
      <c r="C35" s="19" t="s">
        <v>62</v>
      </c>
      <c r="D35" s="19" t="s">
        <v>14</v>
      </c>
      <c r="E35" s="27">
        <v>11</v>
      </c>
      <c r="F35" s="27">
        <v>8</v>
      </c>
      <c r="G35" s="27">
        <v>6</v>
      </c>
      <c r="H35" s="52">
        <v>43</v>
      </c>
      <c r="I35" s="27">
        <f t="shared" si="2"/>
        <v>68</v>
      </c>
      <c r="J35" s="47"/>
      <c r="K35" s="41" t="str">
        <f t="shared" si="1"/>
        <v/>
      </c>
      <c r="L35" s="21"/>
    </row>
    <row r="36" spans="1:12" x14ac:dyDescent="0.2">
      <c r="A36" s="20" t="s">
        <v>188</v>
      </c>
      <c r="B36" s="19" t="s">
        <v>6</v>
      </c>
      <c r="C36" s="19" t="s">
        <v>7</v>
      </c>
      <c r="D36" s="19" t="s">
        <v>14</v>
      </c>
      <c r="E36" s="27">
        <v>8</v>
      </c>
      <c r="F36" s="27"/>
      <c r="G36" s="27">
        <v>3</v>
      </c>
      <c r="H36" s="54">
        <v>37</v>
      </c>
      <c r="I36" s="27">
        <f t="shared" si="2"/>
        <v>48</v>
      </c>
      <c r="J36" s="47"/>
      <c r="K36" s="41" t="str">
        <f t="shared" si="1"/>
        <v>Yes</v>
      </c>
      <c r="L36" s="21"/>
    </row>
    <row r="37" spans="1:12" x14ac:dyDescent="0.2">
      <c r="A37" s="20" t="s">
        <v>189</v>
      </c>
      <c r="B37" s="19" t="s">
        <v>9</v>
      </c>
      <c r="C37" s="19" t="s">
        <v>47</v>
      </c>
      <c r="D37" s="19" t="s">
        <v>14</v>
      </c>
      <c r="E37" s="27">
        <v>12</v>
      </c>
      <c r="F37" s="27">
        <v>11</v>
      </c>
      <c r="G37" s="27">
        <v>2</v>
      </c>
      <c r="H37" s="54">
        <v>32</v>
      </c>
      <c r="I37" s="27">
        <f t="shared" si="2"/>
        <v>57</v>
      </c>
      <c r="J37" s="47"/>
      <c r="K37" s="41" t="str">
        <f t="shared" si="1"/>
        <v/>
      </c>
      <c r="L37" s="21"/>
    </row>
    <row r="38" spans="1:12" x14ac:dyDescent="0.2">
      <c r="A38" s="20" t="s">
        <v>190</v>
      </c>
      <c r="B38" s="19" t="s">
        <v>12</v>
      </c>
      <c r="C38" s="19" t="s">
        <v>73</v>
      </c>
      <c r="D38" s="19" t="s">
        <v>14</v>
      </c>
      <c r="E38" s="27">
        <v>12</v>
      </c>
      <c r="F38" s="27">
        <v>10</v>
      </c>
      <c r="G38" s="27">
        <v>6</v>
      </c>
      <c r="H38" s="54">
        <v>37.5</v>
      </c>
      <c r="I38" s="27">
        <f t="shared" si="2"/>
        <v>65.5</v>
      </c>
      <c r="J38" s="47"/>
      <c r="K38" s="41" t="str">
        <f t="shared" si="1"/>
        <v/>
      </c>
      <c r="L38" s="21"/>
    </row>
    <row r="39" spans="1:12" x14ac:dyDescent="0.2">
      <c r="A39" s="20" t="s">
        <v>191</v>
      </c>
      <c r="B39" s="19" t="s">
        <v>15</v>
      </c>
      <c r="C39" s="19" t="s">
        <v>10</v>
      </c>
      <c r="D39" s="19" t="s">
        <v>14</v>
      </c>
      <c r="E39" s="27">
        <v>8</v>
      </c>
      <c r="F39" s="27">
        <v>16</v>
      </c>
      <c r="G39" s="27">
        <v>7</v>
      </c>
      <c r="H39" s="54">
        <v>26</v>
      </c>
      <c r="I39" s="27">
        <f t="shared" si="2"/>
        <v>57</v>
      </c>
      <c r="J39" s="47"/>
      <c r="K39" s="41" t="str">
        <f t="shared" si="1"/>
        <v/>
      </c>
      <c r="L39" s="21"/>
    </row>
    <row r="40" spans="1:12" x14ac:dyDescent="0.2">
      <c r="A40" s="20" t="s">
        <v>192</v>
      </c>
      <c r="B40" s="19" t="s">
        <v>17</v>
      </c>
      <c r="C40" s="19" t="s">
        <v>43</v>
      </c>
      <c r="D40" s="19" t="s">
        <v>14</v>
      </c>
      <c r="E40" s="27">
        <v>12</v>
      </c>
      <c r="F40" s="27">
        <v>17</v>
      </c>
      <c r="G40" s="27">
        <v>8</v>
      </c>
      <c r="H40" s="54">
        <v>25</v>
      </c>
      <c r="I40" s="27">
        <f t="shared" si="2"/>
        <v>62</v>
      </c>
      <c r="J40" s="47"/>
      <c r="K40" s="41" t="str">
        <f t="shared" si="1"/>
        <v/>
      </c>
      <c r="L40" s="21"/>
    </row>
    <row r="41" spans="1:12" x14ac:dyDescent="0.2">
      <c r="A41" s="20" t="s">
        <v>193</v>
      </c>
      <c r="B41" s="19" t="s">
        <v>20</v>
      </c>
      <c r="C41" s="19" t="s">
        <v>13</v>
      </c>
      <c r="D41" s="19" t="s">
        <v>14</v>
      </c>
      <c r="E41" s="27">
        <v>14</v>
      </c>
      <c r="F41" s="27">
        <v>16</v>
      </c>
      <c r="G41" s="27">
        <v>9</v>
      </c>
      <c r="H41" s="54">
        <v>29.5</v>
      </c>
      <c r="I41" s="27">
        <f t="shared" si="2"/>
        <v>68.5</v>
      </c>
      <c r="J41" s="47"/>
      <c r="K41" s="41" t="str">
        <f t="shared" si="1"/>
        <v/>
      </c>
      <c r="L41" s="21"/>
    </row>
    <row r="42" spans="1:12" x14ac:dyDescent="0.2">
      <c r="A42" s="20" t="s">
        <v>194</v>
      </c>
      <c r="B42" s="19" t="s">
        <v>23</v>
      </c>
      <c r="C42" s="19" t="s">
        <v>75</v>
      </c>
      <c r="D42" s="19" t="s">
        <v>14</v>
      </c>
      <c r="E42" s="27">
        <v>15</v>
      </c>
      <c r="F42" s="27">
        <v>10</v>
      </c>
      <c r="G42" s="27">
        <v>4</v>
      </c>
      <c r="H42" s="52">
        <v>35</v>
      </c>
      <c r="I42" s="27">
        <f t="shared" si="2"/>
        <v>64</v>
      </c>
      <c r="J42" s="47"/>
      <c r="K42" s="41" t="str">
        <f t="shared" si="1"/>
        <v/>
      </c>
      <c r="L42" s="21"/>
    </row>
    <row r="43" spans="1:12" x14ac:dyDescent="0.2">
      <c r="A43" s="20" t="s">
        <v>195</v>
      </c>
      <c r="B43" s="19" t="s">
        <v>25</v>
      </c>
      <c r="C43" s="19" t="s">
        <v>24</v>
      </c>
      <c r="D43" s="19" t="s">
        <v>14</v>
      </c>
      <c r="E43" s="27">
        <v>10</v>
      </c>
      <c r="F43" s="27">
        <v>11</v>
      </c>
      <c r="G43" s="27">
        <v>5</v>
      </c>
      <c r="H43" s="54">
        <v>37</v>
      </c>
      <c r="I43" s="27">
        <f t="shared" si="2"/>
        <v>63</v>
      </c>
      <c r="J43" s="47"/>
      <c r="K43" s="41" t="str">
        <f t="shared" si="1"/>
        <v/>
      </c>
      <c r="L43" s="21"/>
    </row>
    <row r="44" spans="1:12" x14ac:dyDescent="0.2">
      <c r="A44" s="20" t="s">
        <v>196</v>
      </c>
      <c r="B44" s="19" t="s">
        <v>27</v>
      </c>
      <c r="C44" s="19" t="s">
        <v>58</v>
      </c>
      <c r="D44" s="19" t="s">
        <v>14</v>
      </c>
      <c r="E44" s="27">
        <v>8</v>
      </c>
      <c r="F44" s="27">
        <v>13</v>
      </c>
      <c r="G44" s="27">
        <v>6</v>
      </c>
      <c r="H44" s="54">
        <v>27.5</v>
      </c>
      <c r="I44" s="27">
        <f t="shared" si="2"/>
        <v>54.5</v>
      </c>
      <c r="J44" s="47"/>
      <c r="K44" s="41" t="str">
        <f t="shared" si="1"/>
        <v/>
      </c>
      <c r="L44" s="21"/>
    </row>
    <row r="45" spans="1:12" x14ac:dyDescent="0.2">
      <c r="A45" s="20" t="s">
        <v>197</v>
      </c>
      <c r="B45" s="19" t="s">
        <v>29</v>
      </c>
      <c r="C45" s="19" t="s">
        <v>16</v>
      </c>
      <c r="D45" s="19" t="s">
        <v>14</v>
      </c>
      <c r="E45" s="27">
        <v>8</v>
      </c>
      <c r="F45" s="27"/>
      <c r="G45" s="27">
        <v>3</v>
      </c>
      <c r="H45" s="54"/>
      <c r="I45" s="27">
        <f t="shared" si="2"/>
        <v>11</v>
      </c>
      <c r="J45" s="47"/>
      <c r="K45" s="41" t="str">
        <f t="shared" si="1"/>
        <v>Yes</v>
      </c>
      <c r="L45" s="21"/>
    </row>
    <row r="46" spans="1:12" x14ac:dyDescent="0.2">
      <c r="A46" s="20" t="s">
        <v>198</v>
      </c>
      <c r="B46" s="19" t="s">
        <v>31</v>
      </c>
      <c r="C46" s="19" t="s">
        <v>18</v>
      </c>
      <c r="D46" s="19" t="s">
        <v>14</v>
      </c>
      <c r="E46" s="27">
        <v>8</v>
      </c>
      <c r="F46" s="27">
        <v>18</v>
      </c>
      <c r="G46" s="27">
        <v>4</v>
      </c>
      <c r="H46" s="54">
        <v>37.5</v>
      </c>
      <c r="I46" s="27">
        <f t="shared" si="2"/>
        <v>67.5</v>
      </c>
      <c r="J46" s="47"/>
      <c r="K46" s="41" t="str">
        <f t="shared" si="1"/>
        <v/>
      </c>
      <c r="L46" s="21"/>
    </row>
    <row r="47" spans="1:12" x14ac:dyDescent="0.2">
      <c r="A47" s="20" t="s">
        <v>199</v>
      </c>
      <c r="B47" s="19" t="s">
        <v>34</v>
      </c>
      <c r="C47" s="19" t="s">
        <v>54</v>
      </c>
      <c r="D47" s="19" t="s">
        <v>14</v>
      </c>
      <c r="E47" s="27">
        <v>16</v>
      </c>
      <c r="F47" s="27">
        <v>18</v>
      </c>
      <c r="G47" s="27">
        <v>5</v>
      </c>
      <c r="H47" s="54">
        <v>37.5</v>
      </c>
      <c r="I47" s="27">
        <f t="shared" si="2"/>
        <v>76.5</v>
      </c>
      <c r="J47" s="47"/>
      <c r="K47" s="41" t="str">
        <f t="shared" si="1"/>
        <v/>
      </c>
      <c r="L47" s="21"/>
    </row>
    <row r="48" spans="1:12" x14ac:dyDescent="0.2">
      <c r="A48" s="20" t="s">
        <v>200</v>
      </c>
      <c r="B48" s="19" t="s">
        <v>36</v>
      </c>
      <c r="C48" s="19" t="s">
        <v>48</v>
      </c>
      <c r="D48" s="19" t="s">
        <v>14</v>
      </c>
      <c r="E48" s="27">
        <v>10</v>
      </c>
      <c r="F48" s="27">
        <v>18</v>
      </c>
      <c r="G48" s="27">
        <v>6</v>
      </c>
      <c r="H48" s="54">
        <v>30</v>
      </c>
      <c r="I48" s="27">
        <f t="shared" si="2"/>
        <v>64</v>
      </c>
      <c r="J48" s="47"/>
      <c r="K48" s="41" t="str">
        <f t="shared" si="1"/>
        <v/>
      </c>
      <c r="L48" s="21"/>
    </row>
    <row r="49" spans="1:12" x14ac:dyDescent="0.2">
      <c r="A49" s="20" t="s">
        <v>201</v>
      </c>
      <c r="B49" s="19" t="s">
        <v>38</v>
      </c>
      <c r="C49" s="19" t="s">
        <v>35</v>
      </c>
      <c r="D49" s="19" t="s">
        <v>8</v>
      </c>
      <c r="E49" s="27">
        <v>18</v>
      </c>
      <c r="F49" s="27">
        <v>10</v>
      </c>
      <c r="G49" s="27">
        <v>9</v>
      </c>
      <c r="H49" s="54">
        <v>37.5</v>
      </c>
      <c r="I49" s="27">
        <f t="shared" si="2"/>
        <v>74.5</v>
      </c>
      <c r="J49" s="47"/>
      <c r="K49" s="41" t="str">
        <f t="shared" si="1"/>
        <v/>
      </c>
      <c r="L49" s="21"/>
    </row>
    <row r="50" spans="1:12" x14ac:dyDescent="0.2">
      <c r="A50" s="20" t="s">
        <v>202</v>
      </c>
      <c r="B50" s="19" t="s">
        <v>40</v>
      </c>
      <c r="C50" s="19" t="s">
        <v>37</v>
      </c>
      <c r="D50" s="19" t="s">
        <v>8</v>
      </c>
      <c r="E50" s="27">
        <v>14</v>
      </c>
      <c r="F50" s="27">
        <v>17</v>
      </c>
      <c r="G50" s="27">
        <v>8</v>
      </c>
      <c r="H50" s="54">
        <v>32.5</v>
      </c>
      <c r="I50" s="27">
        <f t="shared" si="2"/>
        <v>71.5</v>
      </c>
      <c r="J50" s="47"/>
      <c r="K50" s="41" t="str">
        <f t="shared" si="1"/>
        <v/>
      </c>
      <c r="L50" s="21"/>
    </row>
    <row r="51" spans="1:12" x14ac:dyDescent="0.2">
      <c r="A51" s="20" t="s">
        <v>203</v>
      </c>
      <c r="B51" s="19" t="s">
        <v>42</v>
      </c>
      <c r="C51" s="19" t="s">
        <v>45</v>
      </c>
      <c r="D51" s="19" t="s">
        <v>8</v>
      </c>
      <c r="E51" s="27">
        <v>16</v>
      </c>
      <c r="F51" s="27">
        <v>11</v>
      </c>
      <c r="G51" s="27">
        <v>7</v>
      </c>
      <c r="H51" s="54">
        <v>26</v>
      </c>
      <c r="I51" s="27">
        <f t="shared" si="2"/>
        <v>60</v>
      </c>
      <c r="J51" s="47"/>
      <c r="K51" s="41" t="str">
        <f t="shared" si="1"/>
        <v/>
      </c>
      <c r="L51" s="21"/>
    </row>
    <row r="52" spans="1:12" x14ac:dyDescent="0.2">
      <c r="A52" s="20" t="s">
        <v>204</v>
      </c>
      <c r="B52" s="19" t="s">
        <v>44</v>
      </c>
      <c r="C52" s="19" t="s">
        <v>21</v>
      </c>
      <c r="D52" s="19" t="s">
        <v>8</v>
      </c>
      <c r="E52" s="27">
        <v>18</v>
      </c>
      <c r="F52" s="27">
        <v>15</v>
      </c>
      <c r="G52" s="27">
        <v>8</v>
      </c>
      <c r="H52" s="54">
        <v>37.5</v>
      </c>
      <c r="I52" s="27">
        <f t="shared" si="2"/>
        <v>78.5</v>
      </c>
      <c r="J52" s="47"/>
      <c r="K52" s="41" t="str">
        <f t="shared" si="1"/>
        <v/>
      </c>
      <c r="L52" s="21"/>
    </row>
    <row r="53" spans="1:12" x14ac:dyDescent="0.2">
      <c r="A53" s="20" t="s">
        <v>205</v>
      </c>
      <c r="B53" s="19" t="s">
        <v>46</v>
      </c>
      <c r="C53" s="19" t="s">
        <v>39</v>
      </c>
      <c r="D53" s="19" t="s">
        <v>8</v>
      </c>
      <c r="E53" s="27">
        <v>10</v>
      </c>
      <c r="F53" s="27">
        <v>10</v>
      </c>
      <c r="G53" s="27">
        <v>6</v>
      </c>
      <c r="H53" s="54">
        <v>23</v>
      </c>
      <c r="I53" s="27">
        <f t="shared" si="2"/>
        <v>49</v>
      </c>
      <c r="J53" s="47"/>
      <c r="K53" s="41" t="str">
        <f t="shared" si="1"/>
        <v/>
      </c>
      <c r="L53" s="21"/>
    </row>
    <row r="54" spans="1:12" x14ac:dyDescent="0.2">
      <c r="A54" s="20" t="s">
        <v>206</v>
      </c>
      <c r="B54" s="19" t="s">
        <v>23</v>
      </c>
      <c r="C54" s="19" t="s">
        <v>39</v>
      </c>
      <c r="D54" s="19" t="s">
        <v>8</v>
      </c>
      <c r="E54" s="27">
        <v>11</v>
      </c>
      <c r="F54" s="27">
        <v>8</v>
      </c>
      <c r="G54" s="27">
        <v>4</v>
      </c>
      <c r="H54" s="54">
        <v>26.5</v>
      </c>
      <c r="I54" s="27">
        <f t="shared" si="2"/>
        <v>49.5</v>
      </c>
      <c r="J54" s="47"/>
      <c r="K54" s="41" t="str">
        <f t="shared" si="1"/>
        <v/>
      </c>
      <c r="L54" s="21"/>
    </row>
    <row r="55" spans="1:12" x14ac:dyDescent="0.2">
      <c r="A55" s="20" t="s">
        <v>207</v>
      </c>
      <c r="B55" s="19" t="s">
        <v>49</v>
      </c>
      <c r="C55" s="19" t="s">
        <v>50</v>
      </c>
      <c r="D55" s="19" t="s">
        <v>33</v>
      </c>
      <c r="E55" s="27">
        <v>14</v>
      </c>
      <c r="F55" s="27">
        <v>16</v>
      </c>
      <c r="G55" s="27">
        <v>5</v>
      </c>
      <c r="H55" s="54">
        <v>26</v>
      </c>
      <c r="I55" s="27">
        <f t="shared" si="2"/>
        <v>61</v>
      </c>
      <c r="J55" s="47"/>
      <c r="K55" s="41" t="str">
        <f t="shared" si="1"/>
        <v/>
      </c>
      <c r="L55" s="21"/>
    </row>
    <row r="56" spans="1:12" x14ac:dyDescent="0.2">
      <c r="A56" s="20" t="s">
        <v>208</v>
      </c>
      <c r="B56" s="19" t="s">
        <v>51</v>
      </c>
      <c r="C56" s="19" t="s">
        <v>28</v>
      </c>
      <c r="D56" s="19" t="s">
        <v>33</v>
      </c>
      <c r="E56" s="27">
        <v>18</v>
      </c>
      <c r="F56" s="27">
        <v>14</v>
      </c>
      <c r="G56" s="27">
        <v>6</v>
      </c>
      <c r="H56" s="54">
        <v>37.5</v>
      </c>
      <c r="I56" s="27">
        <f t="shared" si="2"/>
        <v>75.5</v>
      </c>
      <c r="J56" s="47"/>
      <c r="K56" s="41" t="str">
        <f t="shared" si="1"/>
        <v/>
      </c>
      <c r="L56" s="21"/>
    </row>
    <row r="57" spans="1:12" x14ac:dyDescent="0.2">
      <c r="A57" s="20" t="s">
        <v>209</v>
      </c>
      <c r="B57" s="19" t="s">
        <v>53</v>
      </c>
      <c r="C57" s="19" t="s">
        <v>68</v>
      </c>
      <c r="D57" s="19" t="s">
        <v>33</v>
      </c>
      <c r="E57" s="27">
        <v>18</v>
      </c>
      <c r="F57" s="27">
        <v>9</v>
      </c>
      <c r="G57" s="27">
        <v>1</v>
      </c>
      <c r="H57" s="54">
        <v>34.5</v>
      </c>
      <c r="I57" s="27">
        <f t="shared" si="2"/>
        <v>62.5</v>
      </c>
      <c r="J57" s="47"/>
      <c r="K57" s="41" t="str">
        <f t="shared" si="1"/>
        <v/>
      </c>
      <c r="L57" s="21"/>
    </row>
    <row r="58" spans="1:12" x14ac:dyDescent="0.2">
      <c r="A58" s="20" t="s">
        <v>210</v>
      </c>
      <c r="B58" s="19" t="s">
        <v>55</v>
      </c>
      <c r="C58" s="19" t="s">
        <v>60</v>
      </c>
      <c r="D58" s="19" t="s">
        <v>33</v>
      </c>
      <c r="E58" s="27">
        <v>16</v>
      </c>
      <c r="F58" s="27">
        <v>8</v>
      </c>
      <c r="G58" s="27">
        <v>2</v>
      </c>
      <c r="H58" s="54">
        <v>37.5</v>
      </c>
      <c r="I58" s="27">
        <f t="shared" si="2"/>
        <v>63.5</v>
      </c>
      <c r="J58" s="47"/>
      <c r="K58" s="41" t="str">
        <f t="shared" si="1"/>
        <v/>
      </c>
      <c r="L58" s="21"/>
    </row>
    <row r="59" spans="1:12" x14ac:dyDescent="0.2">
      <c r="A59" s="20" t="s">
        <v>211</v>
      </c>
      <c r="B59" s="19" t="s">
        <v>57</v>
      </c>
      <c r="C59" s="19" t="s">
        <v>71</v>
      </c>
      <c r="D59" s="19" t="s">
        <v>22</v>
      </c>
      <c r="E59" s="27">
        <v>18</v>
      </c>
      <c r="F59" s="27">
        <v>12</v>
      </c>
      <c r="G59" s="27">
        <v>3</v>
      </c>
      <c r="H59" s="54">
        <v>27.5</v>
      </c>
      <c r="I59" s="27">
        <f t="shared" si="2"/>
        <v>60.5</v>
      </c>
      <c r="J59" s="47"/>
      <c r="K59" s="41" t="str">
        <f t="shared" si="1"/>
        <v/>
      </c>
      <c r="L59" s="21"/>
    </row>
    <row r="60" spans="1:12" x14ac:dyDescent="0.2">
      <c r="A60" s="20" t="s">
        <v>212</v>
      </c>
      <c r="B60" s="19" t="s">
        <v>59</v>
      </c>
      <c r="C60" s="19" t="s">
        <v>56</v>
      </c>
      <c r="D60" s="19" t="s">
        <v>22</v>
      </c>
      <c r="E60" s="27">
        <v>12</v>
      </c>
      <c r="F60" s="27">
        <v>13</v>
      </c>
      <c r="G60" s="27">
        <v>6</v>
      </c>
      <c r="H60" s="54">
        <v>43</v>
      </c>
      <c r="I60" s="27">
        <f t="shared" si="2"/>
        <v>74</v>
      </c>
      <c r="J60" s="47"/>
      <c r="K60" s="41" t="str">
        <f t="shared" si="1"/>
        <v/>
      </c>
      <c r="L60" s="21"/>
    </row>
    <row r="61" spans="1:12" x14ac:dyDescent="0.2">
      <c r="A61" s="20" t="s">
        <v>213</v>
      </c>
      <c r="B61" s="19" t="s">
        <v>61</v>
      </c>
      <c r="C61" s="19" t="s">
        <v>62</v>
      </c>
      <c r="D61" s="19" t="s">
        <v>11</v>
      </c>
      <c r="E61" s="27">
        <v>14</v>
      </c>
      <c r="F61" s="27">
        <v>12</v>
      </c>
      <c r="G61" s="27">
        <v>6</v>
      </c>
      <c r="H61" s="54">
        <v>34.5</v>
      </c>
      <c r="I61" s="27">
        <f t="shared" si="2"/>
        <v>66.5</v>
      </c>
      <c r="J61" s="47"/>
      <c r="K61" s="41" t="str">
        <f t="shared" si="1"/>
        <v/>
      </c>
      <c r="L61" s="21"/>
    </row>
    <row r="62" spans="1:12" x14ac:dyDescent="0.2">
      <c r="A62" s="20" t="s">
        <v>214</v>
      </c>
      <c r="B62" s="19" t="s">
        <v>63</v>
      </c>
      <c r="C62" s="19" t="s">
        <v>62</v>
      </c>
      <c r="D62" s="19" t="s">
        <v>11</v>
      </c>
      <c r="E62" s="27">
        <v>9</v>
      </c>
      <c r="F62" s="27">
        <v>13</v>
      </c>
      <c r="G62" s="27">
        <v>9</v>
      </c>
      <c r="H62" s="54">
        <v>25</v>
      </c>
      <c r="I62" s="27">
        <f t="shared" si="2"/>
        <v>56</v>
      </c>
      <c r="J62" s="47"/>
      <c r="K62" s="41" t="str">
        <f t="shared" si="1"/>
        <v/>
      </c>
      <c r="L62" s="21"/>
    </row>
    <row r="63" spans="1:12" x14ac:dyDescent="0.2">
      <c r="A63" s="20" t="s">
        <v>215</v>
      </c>
      <c r="B63" s="19" t="s">
        <v>65</v>
      </c>
      <c r="C63" s="19" t="s">
        <v>32</v>
      </c>
      <c r="D63" s="19" t="s">
        <v>11</v>
      </c>
      <c r="E63" s="27">
        <v>15</v>
      </c>
      <c r="F63" s="27">
        <v>11</v>
      </c>
      <c r="G63" s="27">
        <v>6</v>
      </c>
      <c r="H63" s="54">
        <v>37.5</v>
      </c>
      <c r="I63" s="27">
        <f t="shared" si="2"/>
        <v>69.5</v>
      </c>
      <c r="J63" s="47"/>
      <c r="K63" s="41" t="str">
        <f t="shared" si="1"/>
        <v/>
      </c>
      <c r="L63" s="21"/>
    </row>
    <row r="64" spans="1:12" x14ac:dyDescent="0.2">
      <c r="A64" s="20" t="s">
        <v>216</v>
      </c>
      <c r="B64" s="19" t="s">
        <v>67</v>
      </c>
      <c r="C64" s="19" t="s">
        <v>30</v>
      </c>
      <c r="D64" s="19" t="s">
        <v>11</v>
      </c>
      <c r="E64" s="27">
        <v>9</v>
      </c>
      <c r="F64" s="27">
        <v>8</v>
      </c>
      <c r="G64" s="27">
        <v>5</v>
      </c>
      <c r="H64" s="54">
        <v>29.5</v>
      </c>
      <c r="I64" s="27">
        <f t="shared" si="2"/>
        <v>51.5</v>
      </c>
      <c r="J64" s="47"/>
      <c r="K64" s="41" t="str">
        <f t="shared" si="1"/>
        <v/>
      </c>
      <c r="L64" s="21"/>
    </row>
    <row r="65" spans="1:12" x14ac:dyDescent="0.2">
      <c r="A65" s="20" t="s">
        <v>217</v>
      </c>
      <c r="B65" s="19" t="s">
        <v>69</v>
      </c>
      <c r="C65" s="19" t="s">
        <v>52</v>
      </c>
      <c r="D65" s="19" t="s">
        <v>11</v>
      </c>
      <c r="E65" s="27">
        <v>16</v>
      </c>
      <c r="F65" s="27">
        <v>8</v>
      </c>
      <c r="G65" s="27">
        <v>1</v>
      </c>
      <c r="H65" s="54">
        <v>24</v>
      </c>
      <c r="I65" s="27">
        <f t="shared" si="2"/>
        <v>49</v>
      </c>
      <c r="J65" s="47"/>
      <c r="K65" s="41" t="str">
        <f t="shared" si="1"/>
        <v/>
      </c>
      <c r="L65" s="21"/>
    </row>
    <row r="66" spans="1:12" x14ac:dyDescent="0.2">
      <c r="A66" s="20" t="s">
        <v>218</v>
      </c>
      <c r="B66" s="19" t="s">
        <v>70</v>
      </c>
      <c r="C66" s="19" t="s">
        <v>41</v>
      </c>
      <c r="D66" s="19" t="s">
        <v>19</v>
      </c>
      <c r="E66" s="27">
        <v>17</v>
      </c>
      <c r="F66" s="27">
        <v>10</v>
      </c>
      <c r="G66" s="27">
        <v>5</v>
      </c>
      <c r="H66" s="54">
        <v>30</v>
      </c>
      <c r="I66" s="27">
        <f>SUM(E66:H66)</f>
        <v>62</v>
      </c>
      <c r="J66" s="47"/>
      <c r="K66" s="41" t="str">
        <f t="shared" ref="K66:K69" si="3">IF(E66="","Yes",IF(F66="","Yes",IF(G66="","Yes",IF(H66="","Yes",""))))</f>
        <v/>
      </c>
      <c r="L66" s="21"/>
    </row>
    <row r="67" spans="1:12" x14ac:dyDescent="0.2">
      <c r="A67" s="20" t="s">
        <v>219</v>
      </c>
      <c r="B67" s="19" t="s">
        <v>72</v>
      </c>
      <c r="C67" s="19" t="s">
        <v>64</v>
      </c>
      <c r="D67" s="19" t="s">
        <v>19</v>
      </c>
      <c r="E67" s="27">
        <v>10</v>
      </c>
      <c r="F67" s="27">
        <v>14</v>
      </c>
      <c r="G67" s="27">
        <v>4</v>
      </c>
      <c r="H67" s="54">
        <v>26.5</v>
      </c>
      <c r="I67" s="27">
        <f>SUM(E67:H67)</f>
        <v>54.5</v>
      </c>
      <c r="J67" s="47"/>
      <c r="K67" s="41" t="str">
        <f t="shared" si="3"/>
        <v/>
      </c>
      <c r="L67" s="21"/>
    </row>
    <row r="68" spans="1:12" x14ac:dyDescent="0.2">
      <c r="A68" s="20" t="s">
        <v>220</v>
      </c>
      <c r="B68" s="19" t="s">
        <v>74</v>
      </c>
      <c r="C68" s="19" t="s">
        <v>66</v>
      </c>
      <c r="D68" s="19" t="s">
        <v>19</v>
      </c>
      <c r="E68" s="27">
        <v>12</v>
      </c>
      <c r="F68" s="27">
        <v>10</v>
      </c>
      <c r="G68" s="27">
        <v>7</v>
      </c>
      <c r="H68" s="54">
        <v>32.5</v>
      </c>
      <c r="I68" s="27">
        <f>SUM(E68:H68)</f>
        <v>61.5</v>
      </c>
      <c r="J68" s="47"/>
      <c r="K68" s="41" t="str">
        <f t="shared" si="3"/>
        <v/>
      </c>
      <c r="L68" s="21"/>
    </row>
    <row r="69" spans="1:12" x14ac:dyDescent="0.2">
      <c r="A69" s="23" t="s">
        <v>221</v>
      </c>
      <c r="B69" s="24" t="s">
        <v>76</v>
      </c>
      <c r="C69" s="24" t="s">
        <v>26</v>
      </c>
      <c r="D69" s="24" t="s">
        <v>19</v>
      </c>
      <c r="E69" s="28">
        <v>10</v>
      </c>
      <c r="F69" s="28">
        <v>18</v>
      </c>
      <c r="G69" s="28">
        <v>6</v>
      </c>
      <c r="H69" s="54">
        <v>32</v>
      </c>
      <c r="I69" s="27">
        <f>SUM(E69:H69)</f>
        <v>66</v>
      </c>
      <c r="J69" s="47"/>
      <c r="K69" s="42" t="str">
        <f t="shared" si="3"/>
        <v/>
      </c>
      <c r="L69" s="25"/>
    </row>
    <row r="70" spans="1:12" x14ac:dyDescent="0.2">
      <c r="A70" s="61"/>
      <c r="B70" s="24"/>
      <c r="C70" s="24"/>
      <c r="D70" s="24"/>
      <c r="E70" s="28"/>
      <c r="F70" s="28"/>
      <c r="G70" s="28"/>
      <c r="H70" s="28"/>
      <c r="I70" s="28">
        <f>SUBTOTAL(101,Table13[Total])</f>
        <v>63.356617647058826</v>
      </c>
      <c r="J70" s="42"/>
      <c r="K70" s="42"/>
      <c r="L70" s="25"/>
    </row>
  </sheetData>
  <printOptions gridLines="1" gridLinesSet="0"/>
  <pageMargins left="0.3" right="0.25" top="1" bottom="1" header="0.5" footer="0.5"/>
  <pageSetup paperSize="9" orientation="portrait" horizontalDpi="0" verticalDpi="4294967292" r:id="rId1"/>
  <headerFooter alignWithMargins="0">
    <oddHeader>&amp;CStatistical &amp; Lookup Function Exercises</oddHeader>
    <oddFooter>Page &amp;P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9"/>
  <sheetViews>
    <sheetView workbookViewId="0">
      <selection activeCell="F2" sqref="F2"/>
    </sheetView>
  </sheetViews>
  <sheetFormatPr defaultColWidth="9" defaultRowHeight="12.75" x14ac:dyDescent="0.2"/>
  <cols>
    <col min="1" max="1" width="12.140625" customWidth="1"/>
    <col min="2" max="3" width="10.140625" bestFit="1" customWidth="1"/>
    <col min="6" max="7" width="10.140625" bestFit="1" customWidth="1"/>
    <col min="8" max="8" width="9.85546875" bestFit="1" customWidth="1"/>
    <col min="10" max="10" width="15.140625" customWidth="1"/>
    <col min="11" max="11" width="16" customWidth="1"/>
  </cols>
  <sheetData>
    <row r="1" spans="1:12" ht="26.25" customHeight="1" x14ac:dyDescent="0.35">
      <c r="A1" s="35" t="s">
        <v>87</v>
      </c>
      <c r="J1" s="118" t="s">
        <v>247</v>
      </c>
      <c r="K1" s="17" t="s">
        <v>89</v>
      </c>
      <c r="L1" t="s">
        <v>150</v>
      </c>
    </row>
    <row r="2" spans="1:12" ht="25.5" customHeight="1" x14ac:dyDescent="0.2">
      <c r="A2" s="36" t="s">
        <v>88</v>
      </c>
      <c r="B2" s="37">
        <f ca="1">TODAY()</f>
        <v>43068</v>
      </c>
      <c r="C2" s="36" t="s">
        <v>229</v>
      </c>
      <c r="J2" s="119"/>
      <c r="K2" s="17" t="s">
        <v>90</v>
      </c>
      <c r="L2" t="s">
        <v>150</v>
      </c>
    </row>
    <row r="3" spans="1:12" ht="38.25" x14ac:dyDescent="0.2">
      <c r="A3" s="43" t="s">
        <v>89</v>
      </c>
      <c r="B3" s="43" t="s">
        <v>90</v>
      </c>
      <c r="C3" s="43" t="s">
        <v>91</v>
      </c>
      <c r="D3" s="43" t="s">
        <v>92</v>
      </c>
      <c r="E3" s="43" t="s">
        <v>93</v>
      </c>
      <c r="F3" s="43" t="s">
        <v>94</v>
      </c>
      <c r="G3" s="43" t="s">
        <v>95</v>
      </c>
      <c r="H3" s="43"/>
      <c r="I3" s="43"/>
      <c r="J3" s="119"/>
    </row>
    <row r="4" spans="1:12" x14ac:dyDescent="0.2">
      <c r="A4" t="s">
        <v>96</v>
      </c>
      <c r="B4" s="2">
        <v>39907</v>
      </c>
      <c r="C4" t="s">
        <v>97</v>
      </c>
      <c r="D4" t="s">
        <v>98</v>
      </c>
      <c r="E4">
        <v>550</v>
      </c>
      <c r="F4" s="2"/>
      <c r="G4" s="44"/>
      <c r="J4" s="119"/>
      <c r="K4" s="17" t="s">
        <v>152</v>
      </c>
      <c r="L4" t="s">
        <v>151</v>
      </c>
    </row>
    <row r="5" spans="1:12" x14ac:dyDescent="0.2">
      <c r="A5" t="s">
        <v>99</v>
      </c>
      <c r="B5" s="2">
        <v>39887</v>
      </c>
      <c r="C5" t="s">
        <v>100</v>
      </c>
      <c r="D5" t="s">
        <v>101</v>
      </c>
      <c r="E5">
        <v>950</v>
      </c>
      <c r="F5" s="2"/>
      <c r="G5" s="4"/>
      <c r="J5" s="119"/>
      <c r="K5" s="1" t="s">
        <v>97</v>
      </c>
      <c r="L5" s="4">
        <v>550</v>
      </c>
    </row>
    <row r="6" spans="1:12" x14ac:dyDescent="0.2">
      <c r="A6" t="s">
        <v>102</v>
      </c>
      <c r="B6" s="2">
        <v>39922</v>
      </c>
      <c r="C6" t="s">
        <v>103</v>
      </c>
      <c r="D6" t="s">
        <v>98</v>
      </c>
      <c r="E6">
        <v>600</v>
      </c>
      <c r="F6" s="2"/>
      <c r="G6" s="4"/>
      <c r="J6" s="119"/>
      <c r="K6" s="18" t="s">
        <v>98</v>
      </c>
      <c r="L6" s="4">
        <v>550</v>
      </c>
    </row>
    <row r="7" spans="1:12" x14ac:dyDescent="0.2">
      <c r="A7" t="s">
        <v>104</v>
      </c>
      <c r="B7" s="2">
        <v>39902</v>
      </c>
      <c r="C7" t="s">
        <v>105</v>
      </c>
      <c r="D7" t="s">
        <v>106</v>
      </c>
      <c r="E7">
        <v>1200</v>
      </c>
      <c r="F7" s="2"/>
      <c r="G7" s="4"/>
      <c r="J7" s="119"/>
      <c r="K7" s="1" t="s">
        <v>100</v>
      </c>
      <c r="L7" s="4">
        <v>950</v>
      </c>
    </row>
    <row r="8" spans="1:12" x14ac:dyDescent="0.2">
      <c r="A8" t="s">
        <v>107</v>
      </c>
      <c r="B8" s="2">
        <v>39904</v>
      </c>
      <c r="C8" t="s">
        <v>108</v>
      </c>
      <c r="D8" t="s">
        <v>109</v>
      </c>
      <c r="E8">
        <v>175</v>
      </c>
      <c r="F8" s="2"/>
      <c r="G8" s="4"/>
      <c r="J8" s="119"/>
      <c r="K8" s="18" t="s">
        <v>101</v>
      </c>
      <c r="L8" s="4">
        <v>950</v>
      </c>
    </row>
    <row r="9" spans="1:12" x14ac:dyDescent="0.2">
      <c r="A9" t="s">
        <v>110</v>
      </c>
      <c r="B9" s="2">
        <v>39897</v>
      </c>
      <c r="C9" t="s">
        <v>111</v>
      </c>
      <c r="D9" t="s">
        <v>109</v>
      </c>
      <c r="E9">
        <v>300</v>
      </c>
      <c r="F9" s="2"/>
      <c r="G9" s="4"/>
      <c r="J9" s="119"/>
      <c r="K9" s="1" t="s">
        <v>105</v>
      </c>
      <c r="L9" s="4">
        <v>1200</v>
      </c>
    </row>
    <row r="10" spans="1:12" x14ac:dyDescent="0.2">
      <c r="A10" t="s">
        <v>112</v>
      </c>
      <c r="B10" s="2">
        <v>39915</v>
      </c>
      <c r="C10" t="s">
        <v>113</v>
      </c>
      <c r="D10" t="s">
        <v>101</v>
      </c>
      <c r="E10">
        <v>750</v>
      </c>
      <c r="F10" s="2"/>
      <c r="G10" s="4"/>
      <c r="H10" s="44"/>
      <c r="I10" s="44"/>
      <c r="J10" s="119"/>
      <c r="K10" s="18" t="s">
        <v>106</v>
      </c>
      <c r="L10" s="4">
        <v>1200</v>
      </c>
    </row>
    <row r="11" spans="1:12" x14ac:dyDescent="0.2">
      <c r="J11" s="119"/>
      <c r="K11" s="1" t="s">
        <v>111</v>
      </c>
      <c r="L11" s="4">
        <v>300</v>
      </c>
    </row>
    <row r="12" spans="1:12" x14ac:dyDescent="0.2">
      <c r="A12" s="124" t="s">
        <v>114</v>
      </c>
      <c r="B12" s="125"/>
      <c r="C12" s="125"/>
      <c r="D12" s="125"/>
      <c r="E12" s="126"/>
      <c r="F12" s="30" t="s">
        <v>227</v>
      </c>
      <c r="G12" s="30" t="s">
        <v>228</v>
      </c>
      <c r="J12" s="119"/>
      <c r="K12" s="18" t="s">
        <v>109</v>
      </c>
      <c r="L12" s="4">
        <v>300</v>
      </c>
    </row>
    <row r="13" spans="1:12" x14ac:dyDescent="0.2">
      <c r="A13" s="127" t="s">
        <v>115</v>
      </c>
      <c r="B13" s="128"/>
      <c r="C13" s="128"/>
      <c r="D13" s="128"/>
      <c r="E13" s="129"/>
      <c r="F13" s="31" t="s">
        <v>116</v>
      </c>
      <c r="G13" s="34">
        <f ca="1">B2-(MAX(B4:B10))</f>
        <v>3146</v>
      </c>
      <c r="J13" s="119"/>
      <c r="K13" s="1" t="s">
        <v>113</v>
      </c>
      <c r="L13" s="4">
        <v>750</v>
      </c>
    </row>
    <row r="14" spans="1:12" x14ac:dyDescent="0.2">
      <c r="A14" s="127" t="s">
        <v>117</v>
      </c>
      <c r="B14" s="128"/>
      <c r="C14" s="128"/>
      <c r="D14" s="128"/>
      <c r="E14" s="129"/>
      <c r="F14" s="31" t="s">
        <v>116</v>
      </c>
      <c r="G14" s="31"/>
      <c r="J14" s="119"/>
      <c r="K14" s="18" t="s">
        <v>101</v>
      </c>
      <c r="L14" s="4">
        <v>750</v>
      </c>
    </row>
    <row r="15" spans="1:12" x14ac:dyDescent="0.2">
      <c r="A15" s="127" t="s">
        <v>118</v>
      </c>
      <c r="B15" s="128"/>
      <c r="C15" s="128"/>
      <c r="D15" s="128"/>
      <c r="E15" s="129"/>
      <c r="F15" s="31" t="s">
        <v>119</v>
      </c>
      <c r="G15" s="31"/>
      <c r="J15" s="119"/>
      <c r="K15" s="1" t="s">
        <v>108</v>
      </c>
      <c r="L15" s="4">
        <v>175</v>
      </c>
    </row>
    <row r="16" spans="1:12" x14ac:dyDescent="0.2">
      <c r="A16" s="127" t="s">
        <v>120</v>
      </c>
      <c r="B16" s="128"/>
      <c r="C16" s="128"/>
      <c r="D16" s="128"/>
      <c r="E16" s="129"/>
      <c r="F16" s="31" t="s">
        <v>119</v>
      </c>
      <c r="G16" s="31"/>
      <c r="J16" s="119"/>
      <c r="K16" s="18" t="s">
        <v>109</v>
      </c>
      <c r="L16" s="4">
        <v>175</v>
      </c>
    </row>
    <row r="17" spans="1:12" x14ac:dyDescent="0.2">
      <c r="A17" s="121" t="s">
        <v>121</v>
      </c>
      <c r="B17" s="122"/>
      <c r="C17" s="122"/>
      <c r="D17" s="122"/>
      <c r="E17" s="123"/>
      <c r="F17" s="32" t="s">
        <v>226</v>
      </c>
      <c r="G17" s="33"/>
      <c r="J17" s="119"/>
      <c r="K17" s="1" t="s">
        <v>103</v>
      </c>
      <c r="L17" s="4">
        <v>600</v>
      </c>
    </row>
    <row r="18" spans="1:12" x14ac:dyDescent="0.2">
      <c r="J18" s="119"/>
      <c r="K18" s="18" t="s">
        <v>98</v>
      </c>
      <c r="L18" s="4">
        <v>600</v>
      </c>
    </row>
    <row r="19" spans="1:12" x14ac:dyDescent="0.2">
      <c r="J19" s="120"/>
      <c r="K19" s="1" t="s">
        <v>153</v>
      </c>
      <c r="L19" s="4">
        <v>4525</v>
      </c>
    </row>
  </sheetData>
  <mergeCells count="7">
    <mergeCell ref="J1:J19"/>
    <mergeCell ref="A17:E17"/>
    <mergeCell ref="A12:E12"/>
    <mergeCell ref="A13:E13"/>
    <mergeCell ref="A14:E14"/>
    <mergeCell ref="A15:E15"/>
    <mergeCell ref="A16:E16"/>
  </mergeCells>
  <phoneticPr fontId="0" type="noConversion"/>
  <pageMargins left="0.75" right="0.75" top="1" bottom="1" header="0.5" footer="0.5"/>
  <pageSetup paperSize="9" orientation="portrait" horizontalDpi="0" verticalDpi="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4"/>
  <sheetViews>
    <sheetView workbookViewId="0"/>
  </sheetViews>
  <sheetFormatPr defaultColWidth="9" defaultRowHeight="12.75" x14ac:dyDescent="0.2"/>
  <cols>
    <col min="1" max="1" width="20.5703125" customWidth="1"/>
  </cols>
  <sheetData>
    <row r="1" spans="1:3" ht="15.75" x14ac:dyDescent="0.25">
      <c r="A1" s="60" t="s">
        <v>268</v>
      </c>
    </row>
    <row r="2" spans="1:3" x14ac:dyDescent="0.2">
      <c r="B2" s="63">
        <v>2010</v>
      </c>
      <c r="C2" s="63">
        <v>2011</v>
      </c>
    </row>
    <row r="3" spans="1:3" x14ac:dyDescent="0.2">
      <c r="A3" s="63" t="s">
        <v>269</v>
      </c>
      <c r="B3">
        <v>2567</v>
      </c>
      <c r="C3">
        <v>2784</v>
      </c>
    </row>
    <row r="4" spans="1:3" x14ac:dyDescent="0.2">
      <c r="A4" s="63" t="s">
        <v>270</v>
      </c>
      <c r="B4">
        <v>2100</v>
      </c>
      <c r="C4">
        <v>2359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3"/>
  <sheetViews>
    <sheetView workbookViewId="0"/>
  </sheetViews>
  <sheetFormatPr defaultColWidth="9" defaultRowHeight="12.75" x14ac:dyDescent="0.2"/>
  <cols>
    <col min="1" max="1" width="25.140625" bestFit="1" customWidth="1"/>
    <col min="2" max="2" width="7.140625" bestFit="1" customWidth="1"/>
    <col min="3" max="3" width="8.42578125" customWidth="1"/>
    <col min="4" max="4" width="7.140625" bestFit="1" customWidth="1"/>
  </cols>
  <sheetData>
    <row r="1" spans="1:15" ht="15.75" x14ac:dyDescent="0.25">
      <c r="A1" s="60"/>
      <c r="B1" s="9">
        <v>2007</v>
      </c>
      <c r="C1" s="9">
        <v>2008</v>
      </c>
      <c r="D1" s="9">
        <v>2009</v>
      </c>
      <c r="E1" s="9">
        <v>2010</v>
      </c>
    </row>
    <row r="2" spans="1:15" ht="15.75" x14ac:dyDescent="0.25">
      <c r="A2" s="10" t="s">
        <v>248</v>
      </c>
      <c r="B2">
        <v>4667</v>
      </c>
      <c r="C2">
        <v>5143</v>
      </c>
      <c r="D2">
        <v>5350</v>
      </c>
      <c r="E2">
        <v>3150</v>
      </c>
      <c r="N2" s="10"/>
      <c r="O2" s="9"/>
    </row>
    <row r="3" spans="1:15" ht="15.75" x14ac:dyDescent="0.25">
      <c r="A3" s="10" t="s">
        <v>249</v>
      </c>
      <c r="B3">
        <v>160</v>
      </c>
      <c r="C3">
        <v>180</v>
      </c>
      <c r="D3">
        <v>210</v>
      </c>
      <c r="E3">
        <v>150</v>
      </c>
      <c r="N3" s="8"/>
      <c r="O3" s="7"/>
    </row>
    <row r="4" spans="1:15" ht="15.75" x14ac:dyDescent="0.25">
      <c r="A4" s="5"/>
      <c r="N4" s="8"/>
      <c r="O4" s="7"/>
    </row>
    <row r="5" spans="1:15" ht="15.75" x14ac:dyDescent="0.25">
      <c r="N5" s="8"/>
      <c r="O5" s="7"/>
    </row>
    <row r="6" spans="1:15" ht="15.75" x14ac:dyDescent="0.25">
      <c r="N6" s="8"/>
      <c r="O6" s="7"/>
    </row>
    <row r="7" spans="1:15" ht="15.75" x14ac:dyDescent="0.25">
      <c r="N7" s="8"/>
      <c r="O7" s="7"/>
    </row>
    <row r="8" spans="1:15" ht="15.75" x14ac:dyDescent="0.25">
      <c r="N8" s="8"/>
      <c r="O8" s="7"/>
    </row>
    <row r="9" spans="1:15" ht="15.75" x14ac:dyDescent="0.25">
      <c r="N9" s="8"/>
      <c r="O9" s="7"/>
    </row>
    <row r="27" spans="1:9" ht="15.75" x14ac:dyDescent="0.25">
      <c r="A27" s="6"/>
      <c r="B27" s="6"/>
      <c r="C27" s="7"/>
      <c r="D27" s="7"/>
      <c r="E27" s="7"/>
      <c r="F27" s="7"/>
      <c r="G27" s="7"/>
      <c r="H27" s="7"/>
      <c r="I27" s="7"/>
    </row>
    <row r="28" spans="1:9" ht="15.75" x14ac:dyDescent="0.25">
      <c r="A28" s="6"/>
      <c r="B28" s="8"/>
      <c r="C28" s="8"/>
      <c r="D28" s="8"/>
      <c r="E28" s="8"/>
      <c r="F28" s="8"/>
      <c r="G28" s="8"/>
      <c r="H28" s="8"/>
      <c r="I28" s="8"/>
    </row>
    <row r="29" spans="1:9" ht="15.75" x14ac:dyDescent="0.25">
      <c r="A29" s="8"/>
      <c r="B29" s="8"/>
      <c r="C29" s="7"/>
      <c r="D29" s="7"/>
      <c r="E29" s="7"/>
      <c r="F29" s="7"/>
      <c r="G29" s="7"/>
      <c r="H29" s="7"/>
      <c r="I29" s="7"/>
    </row>
    <row r="30" spans="1:9" ht="15.75" x14ac:dyDescent="0.25">
      <c r="A30" s="8"/>
      <c r="B30" s="8"/>
      <c r="C30" s="7"/>
      <c r="D30" s="7"/>
      <c r="E30" s="7"/>
      <c r="F30" s="7"/>
      <c r="G30" s="7"/>
      <c r="H30" s="7"/>
      <c r="I30" s="7"/>
    </row>
    <row r="33" spans="2:4" x14ac:dyDescent="0.2">
      <c r="B33" s="5"/>
      <c r="C33" s="5"/>
      <c r="D33" s="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3"/>
  <sheetViews>
    <sheetView workbookViewId="0"/>
  </sheetViews>
  <sheetFormatPr defaultColWidth="9" defaultRowHeight="12.75" x14ac:dyDescent="0.2"/>
  <cols>
    <col min="1" max="1" width="25.140625" bestFit="1" customWidth="1"/>
    <col min="2" max="2" width="7.140625" bestFit="1" customWidth="1"/>
    <col min="3" max="3" width="8.42578125" customWidth="1"/>
    <col min="4" max="4" width="7.140625" bestFit="1" customWidth="1"/>
  </cols>
  <sheetData>
    <row r="1" spans="1:15" ht="15.75" x14ac:dyDescent="0.25">
      <c r="A1" s="60"/>
      <c r="B1" s="9">
        <v>2007</v>
      </c>
      <c r="C1" s="9">
        <v>2008</v>
      </c>
      <c r="D1" s="9">
        <v>2009</v>
      </c>
      <c r="E1" s="9">
        <v>2010</v>
      </c>
    </row>
    <row r="2" spans="1:15" ht="15.75" x14ac:dyDescent="0.25">
      <c r="A2" s="10" t="s">
        <v>248</v>
      </c>
      <c r="B2">
        <v>4667</v>
      </c>
      <c r="C2">
        <v>5143</v>
      </c>
      <c r="D2">
        <v>5350</v>
      </c>
      <c r="E2">
        <v>3150</v>
      </c>
      <c r="N2" s="10"/>
      <c r="O2" s="9"/>
    </row>
    <row r="3" spans="1:15" ht="15.75" x14ac:dyDescent="0.25">
      <c r="A3" s="10" t="s">
        <v>249</v>
      </c>
      <c r="B3">
        <v>160</v>
      </c>
      <c r="C3">
        <v>180</v>
      </c>
      <c r="D3">
        <v>210</v>
      </c>
      <c r="E3">
        <v>150</v>
      </c>
      <c r="N3" s="8"/>
      <c r="O3" s="7"/>
    </row>
    <row r="4" spans="1:15" ht="15.75" x14ac:dyDescent="0.25">
      <c r="N4" s="8"/>
      <c r="O4" s="7"/>
    </row>
    <row r="5" spans="1:15" ht="15.75" x14ac:dyDescent="0.25">
      <c r="N5" s="8"/>
      <c r="O5" s="7"/>
    </row>
    <row r="6" spans="1:15" ht="15.75" x14ac:dyDescent="0.25">
      <c r="N6" s="8"/>
      <c r="O6" s="7"/>
    </row>
    <row r="7" spans="1:15" ht="15.75" x14ac:dyDescent="0.25">
      <c r="N7" s="8"/>
      <c r="O7" s="7"/>
    </row>
    <row r="8" spans="1:15" ht="15.75" x14ac:dyDescent="0.25">
      <c r="N8" s="8"/>
      <c r="O8" s="7"/>
    </row>
    <row r="9" spans="1:15" ht="15.75" x14ac:dyDescent="0.25">
      <c r="N9" s="8"/>
      <c r="O9" s="7"/>
    </row>
    <row r="27" spans="1:9" ht="15.75" x14ac:dyDescent="0.25">
      <c r="A27" s="6"/>
      <c r="B27" s="6"/>
      <c r="C27" s="7"/>
      <c r="D27" s="7"/>
      <c r="E27" s="7"/>
      <c r="F27" s="7"/>
      <c r="G27" s="7"/>
      <c r="H27" s="7"/>
      <c r="I27" s="7"/>
    </row>
    <row r="28" spans="1:9" ht="15.75" x14ac:dyDescent="0.25">
      <c r="A28" s="6"/>
      <c r="B28" s="8"/>
      <c r="C28" s="8"/>
      <c r="D28" s="8"/>
      <c r="E28" s="8"/>
      <c r="F28" s="8"/>
      <c r="G28" s="8"/>
      <c r="H28" s="8"/>
      <c r="I28" s="8"/>
    </row>
    <row r="29" spans="1:9" ht="15.75" x14ac:dyDescent="0.25">
      <c r="A29" s="8"/>
      <c r="B29" s="8"/>
      <c r="C29" s="7"/>
      <c r="D29" s="7"/>
      <c r="E29" s="7"/>
      <c r="F29" s="7"/>
      <c r="G29" s="7"/>
      <c r="H29" s="7"/>
      <c r="I29" s="7"/>
    </row>
    <row r="30" spans="1:9" ht="15.75" x14ac:dyDescent="0.25">
      <c r="A30" s="8"/>
      <c r="B30" s="8"/>
      <c r="C30" s="7"/>
      <c r="D30" s="7"/>
      <c r="E30" s="7"/>
      <c r="F30" s="7"/>
      <c r="G30" s="7"/>
      <c r="H30" s="7"/>
      <c r="I30" s="7"/>
    </row>
    <row r="33" spans="2:4" x14ac:dyDescent="0.2">
      <c r="B33" s="5"/>
      <c r="C33" s="5"/>
      <c r="D33" s="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1"/>
  <sheetViews>
    <sheetView workbookViewId="0">
      <selection activeCell="D9" sqref="D9"/>
    </sheetView>
  </sheetViews>
  <sheetFormatPr defaultColWidth="29.85546875" defaultRowHeight="12.75" x14ac:dyDescent="0.2"/>
  <cols>
    <col min="1" max="1" width="4.140625" customWidth="1"/>
    <col min="2" max="2" width="67.5703125" customWidth="1"/>
    <col min="3" max="3" width="21.85546875" style="29" customWidth="1"/>
  </cols>
  <sheetData>
    <row r="1" spans="1:3" ht="15.75" thickBot="1" x14ac:dyDescent="0.25">
      <c r="A1" s="38" t="s">
        <v>245</v>
      </c>
    </row>
    <row r="2" spans="1:3" ht="15.75" thickBot="1" x14ac:dyDescent="0.25">
      <c r="A2" s="39"/>
      <c r="B2" s="39" t="s">
        <v>230</v>
      </c>
      <c r="C2" s="45" t="s">
        <v>231</v>
      </c>
    </row>
    <row r="3" spans="1:3" ht="30.75" thickBot="1" x14ac:dyDescent="0.25">
      <c r="A3" s="40">
        <v>1</v>
      </c>
      <c r="B3" s="40" t="s">
        <v>243</v>
      </c>
      <c r="C3" s="46"/>
    </row>
    <row r="4" spans="1:3" ht="30.75" thickBot="1" x14ac:dyDescent="0.25">
      <c r="A4" s="40">
        <v>2</v>
      </c>
      <c r="B4" s="40" t="s">
        <v>242</v>
      </c>
      <c r="C4" s="46"/>
    </row>
    <row r="5" spans="1:3" ht="30.75" thickBot="1" x14ac:dyDescent="0.25">
      <c r="A5" s="40">
        <v>3</v>
      </c>
      <c r="B5" s="40" t="s">
        <v>239</v>
      </c>
      <c r="C5" s="46"/>
    </row>
    <row r="6" spans="1:3" ht="30.75" thickBot="1" x14ac:dyDescent="0.25">
      <c r="A6" s="40">
        <v>4</v>
      </c>
      <c r="B6" s="40" t="s">
        <v>232</v>
      </c>
      <c r="C6" s="46"/>
    </row>
    <row r="7" spans="1:3" ht="45.75" thickBot="1" x14ac:dyDescent="0.25">
      <c r="A7" s="40">
        <v>5</v>
      </c>
      <c r="B7" s="40" t="s">
        <v>238</v>
      </c>
      <c r="C7" s="46"/>
    </row>
    <row r="8" spans="1:3" ht="60.75" thickBot="1" x14ac:dyDescent="0.25">
      <c r="A8" s="40">
        <v>6</v>
      </c>
      <c r="B8" s="40" t="s">
        <v>240</v>
      </c>
      <c r="C8" s="46"/>
    </row>
    <row r="9" spans="1:3" ht="105.75" thickBot="1" x14ac:dyDescent="0.25">
      <c r="A9" s="40">
        <v>7</v>
      </c>
      <c r="B9" s="40" t="s">
        <v>244</v>
      </c>
      <c r="C9" s="46"/>
    </row>
    <row r="10" spans="1:3" ht="45.75" thickBot="1" x14ac:dyDescent="0.25">
      <c r="A10" s="40">
        <v>8</v>
      </c>
      <c r="B10" s="40" t="s">
        <v>241</v>
      </c>
      <c r="C10" s="46"/>
    </row>
    <row r="11" spans="1:3" ht="30.75" thickBot="1" x14ac:dyDescent="0.25">
      <c r="A11" s="40">
        <v>9</v>
      </c>
      <c r="B11" s="40" t="s">
        <v>246</v>
      </c>
      <c r="C11" s="4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4:E4"/>
  <sheetViews>
    <sheetView workbookViewId="0"/>
  </sheetViews>
  <sheetFormatPr defaultColWidth="9" defaultRowHeight="12.75" x14ac:dyDescent="0.2"/>
  <sheetData>
    <row r="4" spans="2:5" x14ac:dyDescent="0.2">
      <c r="B4" s="98"/>
      <c r="C4" s="98"/>
      <c r="D4" s="98"/>
      <c r="E4" s="9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69"/>
  <sheetViews>
    <sheetView workbookViewId="0">
      <selection activeCell="G19" sqref="G19"/>
    </sheetView>
  </sheetViews>
  <sheetFormatPr defaultColWidth="9" defaultRowHeight="12.75" x14ac:dyDescent="0.2"/>
  <cols>
    <col min="2" max="2" width="13.140625" bestFit="1" customWidth="1"/>
  </cols>
  <sheetData>
    <row r="1" spans="1:9" ht="51" x14ac:dyDescent="0.2">
      <c r="A1" s="56" t="s">
        <v>222</v>
      </c>
      <c r="B1" s="56" t="s">
        <v>0</v>
      </c>
      <c r="C1" s="56" t="s">
        <v>1</v>
      </c>
      <c r="D1" s="56" t="s">
        <v>2</v>
      </c>
      <c r="E1" s="57" t="s">
        <v>233</v>
      </c>
      <c r="F1" s="57" t="s">
        <v>234</v>
      </c>
      <c r="G1" s="57" t="s">
        <v>235</v>
      </c>
      <c r="H1" s="57" t="s">
        <v>3</v>
      </c>
      <c r="I1" s="57" t="s">
        <v>4</v>
      </c>
    </row>
    <row r="2" spans="1:9" x14ac:dyDescent="0.2">
      <c r="A2" s="19" t="s">
        <v>154</v>
      </c>
      <c r="B2" s="19" t="s">
        <v>6</v>
      </c>
      <c r="C2" s="19" t="s">
        <v>7</v>
      </c>
      <c r="D2" s="19" t="s">
        <v>8</v>
      </c>
      <c r="E2" s="27">
        <v>10</v>
      </c>
      <c r="F2" s="27">
        <v>17</v>
      </c>
      <c r="G2" s="27">
        <v>8</v>
      </c>
      <c r="H2" s="27">
        <v>36</v>
      </c>
      <c r="I2" s="27">
        <v>71</v>
      </c>
    </row>
    <row r="3" spans="1:9" x14ac:dyDescent="0.2">
      <c r="A3" s="19" t="s">
        <v>155</v>
      </c>
      <c r="B3" s="19" t="s">
        <v>9</v>
      </c>
      <c r="C3" s="19" t="s">
        <v>10</v>
      </c>
      <c r="D3" s="19" t="s">
        <v>11</v>
      </c>
      <c r="E3" s="27">
        <v>13</v>
      </c>
      <c r="F3" s="27">
        <v>16</v>
      </c>
      <c r="G3" s="27">
        <v>8</v>
      </c>
      <c r="H3" s="27">
        <v>43</v>
      </c>
      <c r="I3" s="27">
        <v>80</v>
      </c>
    </row>
    <row r="4" spans="1:9" x14ac:dyDescent="0.2">
      <c r="A4" s="19" t="s">
        <v>156</v>
      </c>
      <c r="B4" s="19" t="s">
        <v>12</v>
      </c>
      <c r="C4" s="19" t="s">
        <v>13</v>
      </c>
      <c r="D4" s="19" t="s">
        <v>14</v>
      </c>
      <c r="E4" s="27">
        <v>13</v>
      </c>
      <c r="F4" s="27">
        <v>16</v>
      </c>
      <c r="G4" s="27">
        <v>7</v>
      </c>
      <c r="H4" s="27">
        <v>27</v>
      </c>
      <c r="I4" s="27">
        <v>63</v>
      </c>
    </row>
    <row r="5" spans="1:9" x14ac:dyDescent="0.2">
      <c r="A5" s="19" t="s">
        <v>157</v>
      </c>
      <c r="B5" s="19" t="s">
        <v>15</v>
      </c>
      <c r="C5" s="19" t="s">
        <v>16</v>
      </c>
      <c r="D5" s="19" t="s">
        <v>14</v>
      </c>
      <c r="E5" s="27">
        <v>9</v>
      </c>
      <c r="F5" s="27">
        <v>17</v>
      </c>
      <c r="G5" s="27">
        <v>5</v>
      </c>
      <c r="H5" s="27">
        <v>37.5</v>
      </c>
      <c r="I5" s="27">
        <v>68.5</v>
      </c>
    </row>
    <row r="6" spans="1:9" x14ac:dyDescent="0.2">
      <c r="A6" s="19" t="s">
        <v>158</v>
      </c>
      <c r="B6" s="19" t="s">
        <v>17</v>
      </c>
      <c r="C6" s="19" t="s">
        <v>18</v>
      </c>
      <c r="D6" s="19" t="s">
        <v>19</v>
      </c>
      <c r="E6" s="27">
        <v>13</v>
      </c>
      <c r="F6" s="27">
        <v>18</v>
      </c>
      <c r="G6" s="27">
        <v>6.25</v>
      </c>
      <c r="H6" s="27">
        <v>37.5</v>
      </c>
      <c r="I6" s="27">
        <v>74.75</v>
      </c>
    </row>
    <row r="7" spans="1:9" x14ac:dyDescent="0.2">
      <c r="A7" s="19" t="s">
        <v>159</v>
      </c>
      <c r="B7" s="19" t="s">
        <v>20</v>
      </c>
      <c r="C7" s="19" t="s">
        <v>21</v>
      </c>
      <c r="D7" s="19" t="s">
        <v>22</v>
      </c>
      <c r="E7" s="27">
        <v>15</v>
      </c>
      <c r="F7" s="27">
        <v>17</v>
      </c>
      <c r="G7" s="27">
        <v>8</v>
      </c>
      <c r="H7" s="27">
        <v>35</v>
      </c>
      <c r="I7" s="27">
        <v>75</v>
      </c>
    </row>
    <row r="8" spans="1:9" x14ac:dyDescent="0.2">
      <c r="A8" s="19" t="s">
        <v>160</v>
      </c>
      <c r="B8" s="19" t="s">
        <v>23</v>
      </c>
      <c r="C8" s="19" t="s">
        <v>24</v>
      </c>
      <c r="D8" s="19" t="s">
        <v>14</v>
      </c>
      <c r="E8" s="27">
        <v>17</v>
      </c>
      <c r="F8" s="27">
        <v>19</v>
      </c>
      <c r="G8" s="27">
        <v>7</v>
      </c>
      <c r="H8" s="27">
        <v>37</v>
      </c>
      <c r="I8" s="27">
        <v>80</v>
      </c>
    </row>
    <row r="9" spans="1:9" x14ac:dyDescent="0.2">
      <c r="A9" s="19" t="s">
        <v>161</v>
      </c>
      <c r="B9" s="19" t="s">
        <v>25</v>
      </c>
      <c r="C9" s="19" t="s">
        <v>26</v>
      </c>
      <c r="D9" s="19" t="s">
        <v>8</v>
      </c>
      <c r="E9" s="27">
        <v>11</v>
      </c>
      <c r="F9" s="27">
        <v>16</v>
      </c>
      <c r="G9" s="27">
        <v>7</v>
      </c>
      <c r="H9" s="27">
        <v>36</v>
      </c>
      <c r="I9" s="27">
        <v>70</v>
      </c>
    </row>
    <row r="10" spans="1:9" x14ac:dyDescent="0.2">
      <c r="A10" s="19" t="s">
        <v>162</v>
      </c>
      <c r="B10" s="19" t="s">
        <v>27</v>
      </c>
      <c r="C10" s="19" t="s">
        <v>28</v>
      </c>
      <c r="D10" s="19" t="s">
        <v>14</v>
      </c>
      <c r="E10" s="27">
        <v>9</v>
      </c>
      <c r="F10" s="27"/>
      <c r="G10" s="27">
        <v>4</v>
      </c>
      <c r="H10" s="27"/>
      <c r="I10" s="27">
        <v>13</v>
      </c>
    </row>
    <row r="11" spans="1:9" x14ac:dyDescent="0.2">
      <c r="A11" s="19" t="s">
        <v>163</v>
      </c>
      <c r="B11" s="19" t="s">
        <v>29</v>
      </c>
      <c r="C11" s="19" t="s">
        <v>30</v>
      </c>
      <c r="D11" s="19" t="s">
        <v>14</v>
      </c>
      <c r="E11" s="27">
        <v>9</v>
      </c>
      <c r="F11" s="27">
        <v>15</v>
      </c>
      <c r="G11" s="27">
        <v>6</v>
      </c>
      <c r="H11" s="27">
        <v>41</v>
      </c>
      <c r="I11" s="27">
        <v>71</v>
      </c>
    </row>
    <row r="12" spans="1:9" x14ac:dyDescent="0.2">
      <c r="A12" s="19" t="s">
        <v>164</v>
      </c>
      <c r="B12" s="19" t="s">
        <v>31</v>
      </c>
      <c r="C12" s="19" t="s">
        <v>32</v>
      </c>
      <c r="D12" s="19" t="s">
        <v>33</v>
      </c>
      <c r="E12" s="27">
        <v>9</v>
      </c>
      <c r="F12" s="27">
        <v>8</v>
      </c>
      <c r="G12" s="27">
        <v>4</v>
      </c>
      <c r="H12" s="27">
        <v>32.5</v>
      </c>
      <c r="I12" s="27">
        <v>53.5</v>
      </c>
    </row>
    <row r="13" spans="1:9" x14ac:dyDescent="0.2">
      <c r="A13" s="19" t="s">
        <v>165</v>
      </c>
      <c r="B13" s="19" t="s">
        <v>34</v>
      </c>
      <c r="C13" s="19" t="s">
        <v>35</v>
      </c>
      <c r="D13" s="19" t="s">
        <v>14</v>
      </c>
      <c r="E13" s="27">
        <v>17</v>
      </c>
      <c r="F13" s="27">
        <v>8</v>
      </c>
      <c r="G13" s="27">
        <v>9</v>
      </c>
      <c r="H13" s="27">
        <v>43</v>
      </c>
      <c r="I13" s="27">
        <v>77</v>
      </c>
    </row>
    <row r="14" spans="1:9" x14ac:dyDescent="0.2">
      <c r="A14" s="19" t="s">
        <v>166</v>
      </c>
      <c r="B14" s="19" t="s">
        <v>36</v>
      </c>
      <c r="C14" s="19" t="s">
        <v>37</v>
      </c>
      <c r="D14" s="19" t="s">
        <v>14</v>
      </c>
      <c r="E14" s="27">
        <v>11</v>
      </c>
      <c r="F14" s="27">
        <v>8</v>
      </c>
      <c r="G14" s="27">
        <v>7</v>
      </c>
      <c r="H14" s="27"/>
      <c r="I14" s="27">
        <v>26</v>
      </c>
    </row>
    <row r="15" spans="1:9" x14ac:dyDescent="0.2">
      <c r="A15" s="19" t="s">
        <v>167</v>
      </c>
      <c r="B15" s="19" t="s">
        <v>38</v>
      </c>
      <c r="C15" s="19" t="s">
        <v>39</v>
      </c>
      <c r="D15" s="19" t="s">
        <v>19</v>
      </c>
      <c r="E15" s="27">
        <v>7</v>
      </c>
      <c r="F15" s="27">
        <v>12</v>
      </c>
      <c r="G15" s="27">
        <v>9</v>
      </c>
      <c r="H15" s="27">
        <v>32.5</v>
      </c>
      <c r="I15" s="27">
        <v>60.5</v>
      </c>
    </row>
    <row r="16" spans="1:9" x14ac:dyDescent="0.2">
      <c r="A16" s="19" t="s">
        <v>168</v>
      </c>
      <c r="B16" s="19" t="s">
        <v>40</v>
      </c>
      <c r="C16" s="19" t="s">
        <v>41</v>
      </c>
      <c r="D16" s="19" t="s">
        <v>11</v>
      </c>
      <c r="E16" s="27">
        <v>15</v>
      </c>
      <c r="F16" s="27">
        <v>18</v>
      </c>
      <c r="G16" s="27">
        <v>9.5</v>
      </c>
      <c r="H16" s="27">
        <v>26</v>
      </c>
      <c r="I16" s="27">
        <v>68.5</v>
      </c>
    </row>
    <row r="17" spans="1:9" x14ac:dyDescent="0.2">
      <c r="A17" s="19" t="s">
        <v>169</v>
      </c>
      <c r="B17" s="19" t="s">
        <v>42</v>
      </c>
      <c r="C17" s="19" t="s">
        <v>43</v>
      </c>
      <c r="D17" s="19" t="s">
        <v>33</v>
      </c>
      <c r="E17" s="27">
        <v>16</v>
      </c>
      <c r="F17" s="27">
        <v>15</v>
      </c>
      <c r="G17" s="27">
        <v>4</v>
      </c>
      <c r="H17" s="27">
        <v>37.5</v>
      </c>
      <c r="I17" s="27">
        <v>72.5</v>
      </c>
    </row>
    <row r="18" spans="1:9" x14ac:dyDescent="0.2">
      <c r="A18" s="19" t="s">
        <v>170</v>
      </c>
      <c r="B18" s="19" t="s">
        <v>44</v>
      </c>
      <c r="C18" s="19" t="s">
        <v>45</v>
      </c>
      <c r="D18" s="19" t="s">
        <v>8</v>
      </c>
      <c r="E18" s="27">
        <v>16</v>
      </c>
      <c r="F18" s="27">
        <v>14.5</v>
      </c>
      <c r="G18" s="27">
        <v>6</v>
      </c>
      <c r="H18" s="27">
        <v>27</v>
      </c>
      <c r="I18" s="27">
        <v>63.5</v>
      </c>
    </row>
    <row r="19" spans="1:9" x14ac:dyDescent="0.2">
      <c r="A19" s="19" t="s">
        <v>171</v>
      </c>
      <c r="B19" s="19" t="s">
        <v>46</v>
      </c>
      <c r="C19" s="19" t="s">
        <v>47</v>
      </c>
      <c r="D19" s="19" t="s">
        <v>8</v>
      </c>
      <c r="E19" s="27">
        <v>11</v>
      </c>
      <c r="F19" s="27">
        <v>17</v>
      </c>
      <c r="G19" s="27">
        <v>5</v>
      </c>
      <c r="H19" s="27">
        <v>41</v>
      </c>
      <c r="I19" s="27">
        <v>74</v>
      </c>
    </row>
    <row r="20" spans="1:9" x14ac:dyDescent="0.2">
      <c r="A20" s="19" t="s">
        <v>172</v>
      </c>
      <c r="B20" s="19" t="s">
        <v>23</v>
      </c>
      <c r="C20" s="19" t="s">
        <v>48</v>
      </c>
      <c r="D20" s="19" t="s">
        <v>11</v>
      </c>
      <c r="E20" s="27">
        <v>16</v>
      </c>
      <c r="F20" s="27">
        <v>16</v>
      </c>
      <c r="G20" s="27">
        <v>6</v>
      </c>
      <c r="H20" s="27">
        <v>43</v>
      </c>
      <c r="I20" s="27">
        <v>81</v>
      </c>
    </row>
    <row r="21" spans="1:9" x14ac:dyDescent="0.2">
      <c r="A21" s="19" t="s">
        <v>173</v>
      </c>
      <c r="B21" s="19" t="s">
        <v>49</v>
      </c>
      <c r="C21" s="19" t="s">
        <v>50</v>
      </c>
      <c r="D21" s="19" t="s">
        <v>14</v>
      </c>
      <c r="E21" s="27">
        <v>15</v>
      </c>
      <c r="F21" s="27">
        <v>18</v>
      </c>
      <c r="G21" s="27">
        <v>3</v>
      </c>
      <c r="H21" s="27">
        <v>37.5</v>
      </c>
      <c r="I21" s="27">
        <v>73.5</v>
      </c>
    </row>
    <row r="22" spans="1:9" x14ac:dyDescent="0.2">
      <c r="A22" s="19" t="s">
        <v>174</v>
      </c>
      <c r="B22" s="19" t="s">
        <v>51</v>
      </c>
      <c r="C22" s="19" t="s">
        <v>52</v>
      </c>
      <c r="D22" s="19" t="s">
        <v>11</v>
      </c>
      <c r="E22" s="27"/>
      <c r="F22" s="27">
        <v>15.5</v>
      </c>
      <c r="G22" s="27">
        <v>9</v>
      </c>
      <c r="H22" s="27">
        <v>27.5</v>
      </c>
      <c r="I22" s="27">
        <v>52</v>
      </c>
    </row>
    <row r="23" spans="1:9" x14ac:dyDescent="0.2">
      <c r="A23" s="19" t="s">
        <v>175</v>
      </c>
      <c r="B23" s="19" t="s">
        <v>53</v>
      </c>
      <c r="C23" s="19" t="s">
        <v>54</v>
      </c>
      <c r="D23" s="19" t="s">
        <v>11</v>
      </c>
      <c r="E23" s="27">
        <v>7</v>
      </c>
      <c r="F23" s="27">
        <v>11</v>
      </c>
      <c r="G23" s="27">
        <v>4</v>
      </c>
      <c r="H23" s="27">
        <v>25</v>
      </c>
      <c r="I23" s="27">
        <v>47</v>
      </c>
    </row>
    <row r="24" spans="1:9" x14ac:dyDescent="0.2">
      <c r="A24" s="19" t="s">
        <v>176</v>
      </c>
      <c r="B24" s="19" t="s">
        <v>55</v>
      </c>
      <c r="C24" s="19" t="s">
        <v>56</v>
      </c>
      <c r="D24" s="19" t="s">
        <v>19</v>
      </c>
      <c r="E24" s="27">
        <v>17</v>
      </c>
      <c r="F24" s="27">
        <v>10</v>
      </c>
      <c r="G24" s="27">
        <v>6.25</v>
      </c>
      <c r="H24" s="27">
        <v>27.5</v>
      </c>
      <c r="I24" s="27">
        <v>60.75</v>
      </c>
    </row>
    <row r="25" spans="1:9" x14ac:dyDescent="0.2">
      <c r="A25" s="19" t="s">
        <v>177</v>
      </c>
      <c r="B25" s="19" t="s">
        <v>57</v>
      </c>
      <c r="C25" s="19" t="s">
        <v>58</v>
      </c>
      <c r="D25" s="19" t="s">
        <v>33</v>
      </c>
      <c r="E25" s="27">
        <v>7</v>
      </c>
      <c r="F25" s="27">
        <v>14</v>
      </c>
      <c r="G25" s="27">
        <v>6</v>
      </c>
      <c r="H25" s="27">
        <v>34.5</v>
      </c>
      <c r="I25" s="27">
        <v>61.5</v>
      </c>
    </row>
    <row r="26" spans="1:9" x14ac:dyDescent="0.2">
      <c r="A26" s="19" t="s">
        <v>178</v>
      </c>
      <c r="B26" s="19" t="s">
        <v>59</v>
      </c>
      <c r="C26" s="19" t="s">
        <v>60</v>
      </c>
      <c r="D26" s="19" t="s">
        <v>33</v>
      </c>
      <c r="E26" s="27">
        <v>13</v>
      </c>
      <c r="F26" s="27">
        <v>19</v>
      </c>
      <c r="G26" s="27">
        <v>3</v>
      </c>
      <c r="H26" s="27">
        <v>37</v>
      </c>
      <c r="I26" s="27">
        <v>72</v>
      </c>
    </row>
    <row r="27" spans="1:9" x14ac:dyDescent="0.2">
      <c r="A27" s="19" t="s">
        <v>179</v>
      </c>
      <c r="B27" s="19" t="s">
        <v>61</v>
      </c>
      <c r="C27" s="19" t="s">
        <v>62</v>
      </c>
      <c r="D27" s="19" t="s">
        <v>14</v>
      </c>
      <c r="E27" s="27">
        <v>15</v>
      </c>
      <c r="F27" s="27">
        <v>16.5</v>
      </c>
      <c r="G27" s="27">
        <v>4</v>
      </c>
      <c r="H27" s="27">
        <v>25</v>
      </c>
      <c r="I27" s="27">
        <v>60.5</v>
      </c>
    </row>
    <row r="28" spans="1:9" x14ac:dyDescent="0.2">
      <c r="A28" s="19" t="s">
        <v>180</v>
      </c>
      <c r="B28" s="19" t="s">
        <v>63</v>
      </c>
      <c r="C28" s="19" t="s">
        <v>64</v>
      </c>
      <c r="D28" s="19" t="s">
        <v>14</v>
      </c>
      <c r="E28" s="27">
        <v>18.25</v>
      </c>
      <c r="F28" s="27">
        <v>17</v>
      </c>
      <c r="G28" s="27">
        <v>4</v>
      </c>
      <c r="H28" s="27">
        <v>37.5</v>
      </c>
      <c r="I28" s="27">
        <v>76.75</v>
      </c>
    </row>
    <row r="29" spans="1:9" x14ac:dyDescent="0.2">
      <c r="A29" s="19" t="s">
        <v>181</v>
      </c>
      <c r="B29" s="19" t="s">
        <v>65</v>
      </c>
      <c r="C29" s="19" t="s">
        <v>66</v>
      </c>
      <c r="D29" s="19" t="s">
        <v>8</v>
      </c>
      <c r="E29" s="27">
        <v>7</v>
      </c>
      <c r="F29" s="27">
        <v>17</v>
      </c>
      <c r="G29" s="27">
        <v>8.75</v>
      </c>
      <c r="H29" s="27">
        <v>43</v>
      </c>
      <c r="I29" s="27">
        <v>75.75</v>
      </c>
    </row>
    <row r="30" spans="1:9" x14ac:dyDescent="0.2">
      <c r="A30" s="19" t="s">
        <v>182</v>
      </c>
      <c r="B30" s="19" t="s">
        <v>67</v>
      </c>
      <c r="C30" s="19" t="s">
        <v>68</v>
      </c>
      <c r="D30" s="19" t="s">
        <v>14</v>
      </c>
      <c r="E30" s="27">
        <v>17.25</v>
      </c>
      <c r="F30" s="27">
        <v>17</v>
      </c>
      <c r="G30" s="27">
        <v>9</v>
      </c>
      <c r="H30" s="27">
        <v>35</v>
      </c>
      <c r="I30" s="27">
        <v>78.25</v>
      </c>
    </row>
    <row r="31" spans="1:9" x14ac:dyDescent="0.2">
      <c r="A31" s="19" t="s">
        <v>183</v>
      </c>
      <c r="B31" s="19" t="s">
        <v>69</v>
      </c>
      <c r="C31" s="19" t="s">
        <v>39</v>
      </c>
      <c r="D31" s="19" t="s">
        <v>8</v>
      </c>
      <c r="E31" s="27">
        <v>17</v>
      </c>
      <c r="F31" s="27">
        <v>10</v>
      </c>
      <c r="G31" s="27">
        <v>4</v>
      </c>
      <c r="H31" s="27">
        <v>37.5</v>
      </c>
      <c r="I31" s="27">
        <v>68.5</v>
      </c>
    </row>
    <row r="32" spans="1:9" x14ac:dyDescent="0.2">
      <c r="A32" s="19" t="s">
        <v>184</v>
      </c>
      <c r="B32" s="19" t="s">
        <v>70</v>
      </c>
      <c r="C32" s="19" t="s">
        <v>71</v>
      </c>
      <c r="D32" s="19" t="s">
        <v>22</v>
      </c>
      <c r="E32" s="27">
        <v>18</v>
      </c>
      <c r="F32" s="27">
        <v>17</v>
      </c>
      <c r="G32" s="27">
        <v>4</v>
      </c>
      <c r="H32" s="27">
        <v>29.5</v>
      </c>
      <c r="I32" s="27">
        <v>68.5</v>
      </c>
    </row>
    <row r="33" spans="1:9" x14ac:dyDescent="0.2">
      <c r="A33" s="19" t="s">
        <v>185</v>
      </c>
      <c r="B33" s="19" t="s">
        <v>72</v>
      </c>
      <c r="C33" s="19" t="s">
        <v>73</v>
      </c>
      <c r="D33" s="19" t="s">
        <v>19</v>
      </c>
      <c r="E33" s="27">
        <v>11</v>
      </c>
      <c r="F33" s="27">
        <v>16.5</v>
      </c>
      <c r="G33" s="27">
        <v>4</v>
      </c>
      <c r="H33" s="27">
        <v>35</v>
      </c>
      <c r="I33" s="27">
        <v>66.5</v>
      </c>
    </row>
    <row r="34" spans="1:9" x14ac:dyDescent="0.2">
      <c r="A34" s="19" t="s">
        <v>186</v>
      </c>
      <c r="B34" s="19" t="s">
        <v>74</v>
      </c>
      <c r="C34" s="19" t="s">
        <v>75</v>
      </c>
      <c r="D34" s="19" t="s">
        <v>14</v>
      </c>
      <c r="E34" s="27">
        <v>13</v>
      </c>
      <c r="F34" s="27">
        <v>15</v>
      </c>
      <c r="G34" s="27">
        <v>7</v>
      </c>
      <c r="H34" s="27">
        <v>26</v>
      </c>
      <c r="I34" s="27">
        <v>61</v>
      </c>
    </row>
    <row r="35" spans="1:9" x14ac:dyDescent="0.2">
      <c r="A35" s="19" t="s">
        <v>187</v>
      </c>
      <c r="B35" s="19" t="s">
        <v>76</v>
      </c>
      <c r="C35" s="19" t="s">
        <v>62</v>
      </c>
      <c r="D35" s="19" t="s">
        <v>14</v>
      </c>
      <c r="E35" s="27">
        <v>11</v>
      </c>
      <c r="F35" s="27">
        <v>8</v>
      </c>
      <c r="G35" s="27">
        <v>6</v>
      </c>
      <c r="H35" s="27">
        <v>43</v>
      </c>
      <c r="I35" s="27">
        <v>68</v>
      </c>
    </row>
    <row r="36" spans="1:9" x14ac:dyDescent="0.2">
      <c r="A36" s="19" t="s">
        <v>188</v>
      </c>
      <c r="B36" s="19" t="s">
        <v>6</v>
      </c>
      <c r="C36" s="19" t="s">
        <v>7</v>
      </c>
      <c r="D36" s="19" t="s">
        <v>14</v>
      </c>
      <c r="E36" s="27">
        <v>8</v>
      </c>
      <c r="F36" s="27"/>
      <c r="G36" s="27">
        <v>3</v>
      </c>
      <c r="H36" s="27">
        <v>37</v>
      </c>
      <c r="I36" s="27">
        <v>48</v>
      </c>
    </row>
    <row r="37" spans="1:9" x14ac:dyDescent="0.2">
      <c r="A37" s="19" t="s">
        <v>189</v>
      </c>
      <c r="B37" s="19" t="s">
        <v>9</v>
      </c>
      <c r="C37" s="19" t="s">
        <v>47</v>
      </c>
      <c r="D37" s="19" t="s">
        <v>14</v>
      </c>
      <c r="E37" s="27">
        <v>12</v>
      </c>
      <c r="F37" s="27">
        <v>11</v>
      </c>
      <c r="G37" s="27">
        <v>2</v>
      </c>
      <c r="H37" s="27">
        <v>32</v>
      </c>
      <c r="I37" s="27">
        <v>57</v>
      </c>
    </row>
    <row r="38" spans="1:9" x14ac:dyDescent="0.2">
      <c r="A38" s="19" t="s">
        <v>190</v>
      </c>
      <c r="B38" s="19" t="s">
        <v>12</v>
      </c>
      <c r="C38" s="19" t="s">
        <v>73</v>
      </c>
      <c r="D38" s="19" t="s">
        <v>14</v>
      </c>
      <c r="E38" s="27">
        <v>12</v>
      </c>
      <c r="F38" s="27">
        <v>10</v>
      </c>
      <c r="G38" s="27">
        <v>6</v>
      </c>
      <c r="H38" s="27">
        <v>37.5</v>
      </c>
      <c r="I38" s="27">
        <v>65.5</v>
      </c>
    </row>
    <row r="39" spans="1:9" x14ac:dyDescent="0.2">
      <c r="A39" s="19" t="s">
        <v>191</v>
      </c>
      <c r="B39" s="19" t="s">
        <v>15</v>
      </c>
      <c r="C39" s="19" t="s">
        <v>10</v>
      </c>
      <c r="D39" s="19" t="s">
        <v>14</v>
      </c>
      <c r="E39" s="27">
        <v>8</v>
      </c>
      <c r="F39" s="27">
        <v>16</v>
      </c>
      <c r="G39" s="27">
        <v>7</v>
      </c>
      <c r="H39" s="27">
        <v>26</v>
      </c>
      <c r="I39" s="27">
        <v>57</v>
      </c>
    </row>
    <row r="40" spans="1:9" x14ac:dyDescent="0.2">
      <c r="A40" s="19" t="s">
        <v>192</v>
      </c>
      <c r="B40" s="19" t="s">
        <v>17</v>
      </c>
      <c r="C40" s="19" t="s">
        <v>43</v>
      </c>
      <c r="D40" s="19" t="s">
        <v>14</v>
      </c>
      <c r="E40" s="27">
        <v>12</v>
      </c>
      <c r="F40" s="27">
        <v>17</v>
      </c>
      <c r="G40" s="27">
        <v>8</v>
      </c>
      <c r="H40" s="27">
        <v>25</v>
      </c>
      <c r="I40" s="27">
        <v>62</v>
      </c>
    </row>
    <row r="41" spans="1:9" x14ac:dyDescent="0.2">
      <c r="A41" s="19" t="s">
        <v>193</v>
      </c>
      <c r="B41" s="19" t="s">
        <v>20</v>
      </c>
      <c r="C41" s="19" t="s">
        <v>13</v>
      </c>
      <c r="D41" s="19" t="s">
        <v>14</v>
      </c>
      <c r="E41" s="27">
        <v>14</v>
      </c>
      <c r="F41" s="27">
        <v>16</v>
      </c>
      <c r="G41" s="27">
        <v>9</v>
      </c>
      <c r="H41" s="27">
        <v>29.5</v>
      </c>
      <c r="I41" s="27">
        <v>68.5</v>
      </c>
    </row>
    <row r="42" spans="1:9" x14ac:dyDescent="0.2">
      <c r="A42" s="19" t="s">
        <v>194</v>
      </c>
      <c r="B42" s="19" t="s">
        <v>23</v>
      </c>
      <c r="C42" s="19" t="s">
        <v>75</v>
      </c>
      <c r="D42" s="19" t="s">
        <v>14</v>
      </c>
      <c r="E42" s="27">
        <v>15</v>
      </c>
      <c r="F42" s="27">
        <v>10</v>
      </c>
      <c r="G42" s="27">
        <v>4</v>
      </c>
      <c r="H42" s="27">
        <v>35</v>
      </c>
      <c r="I42" s="27">
        <v>64</v>
      </c>
    </row>
    <row r="43" spans="1:9" x14ac:dyDescent="0.2">
      <c r="A43" s="19" t="s">
        <v>195</v>
      </c>
      <c r="B43" s="19" t="s">
        <v>25</v>
      </c>
      <c r="C43" s="19" t="s">
        <v>24</v>
      </c>
      <c r="D43" s="19" t="s">
        <v>14</v>
      </c>
      <c r="E43" s="27">
        <v>10</v>
      </c>
      <c r="F43" s="27">
        <v>11</v>
      </c>
      <c r="G43" s="27">
        <v>5</v>
      </c>
      <c r="H43" s="27">
        <v>37</v>
      </c>
      <c r="I43" s="27">
        <v>63</v>
      </c>
    </row>
    <row r="44" spans="1:9" x14ac:dyDescent="0.2">
      <c r="A44" s="19" t="s">
        <v>196</v>
      </c>
      <c r="B44" s="19" t="s">
        <v>27</v>
      </c>
      <c r="C44" s="19" t="s">
        <v>58</v>
      </c>
      <c r="D44" s="19" t="s">
        <v>14</v>
      </c>
      <c r="E44" s="27">
        <v>8</v>
      </c>
      <c r="F44" s="27">
        <v>13</v>
      </c>
      <c r="G44" s="27">
        <v>6</v>
      </c>
      <c r="H44" s="27">
        <v>27.5</v>
      </c>
      <c r="I44" s="27">
        <v>54.5</v>
      </c>
    </row>
    <row r="45" spans="1:9" x14ac:dyDescent="0.2">
      <c r="A45" s="19" t="s">
        <v>197</v>
      </c>
      <c r="B45" s="19" t="s">
        <v>29</v>
      </c>
      <c r="C45" s="19" t="s">
        <v>16</v>
      </c>
      <c r="D45" s="19" t="s">
        <v>14</v>
      </c>
      <c r="E45" s="27">
        <v>8</v>
      </c>
      <c r="F45" s="27"/>
      <c r="G45" s="27">
        <v>3</v>
      </c>
      <c r="H45" s="27"/>
      <c r="I45" s="27">
        <v>11</v>
      </c>
    </row>
    <row r="46" spans="1:9" x14ac:dyDescent="0.2">
      <c r="A46" s="19" t="s">
        <v>198</v>
      </c>
      <c r="B46" s="19" t="s">
        <v>31</v>
      </c>
      <c r="C46" s="19" t="s">
        <v>18</v>
      </c>
      <c r="D46" s="19" t="s">
        <v>14</v>
      </c>
      <c r="E46" s="27">
        <v>8</v>
      </c>
      <c r="F46" s="27">
        <v>18</v>
      </c>
      <c r="G46" s="27">
        <v>4</v>
      </c>
      <c r="H46" s="27">
        <v>37.5</v>
      </c>
      <c r="I46" s="27">
        <v>67.5</v>
      </c>
    </row>
    <row r="47" spans="1:9" x14ac:dyDescent="0.2">
      <c r="A47" s="19" t="s">
        <v>199</v>
      </c>
      <c r="B47" s="19" t="s">
        <v>34</v>
      </c>
      <c r="C47" s="19" t="s">
        <v>54</v>
      </c>
      <c r="D47" s="19" t="s">
        <v>14</v>
      </c>
      <c r="E47" s="27">
        <v>16</v>
      </c>
      <c r="F47" s="27">
        <v>18</v>
      </c>
      <c r="G47" s="27">
        <v>5</v>
      </c>
      <c r="H47" s="27">
        <v>37.5</v>
      </c>
      <c r="I47" s="27">
        <v>76.5</v>
      </c>
    </row>
    <row r="48" spans="1:9" x14ac:dyDescent="0.2">
      <c r="A48" s="19" t="s">
        <v>200</v>
      </c>
      <c r="B48" s="19" t="s">
        <v>36</v>
      </c>
      <c r="C48" s="19" t="s">
        <v>48</v>
      </c>
      <c r="D48" s="19" t="s">
        <v>14</v>
      </c>
      <c r="E48" s="27">
        <v>10</v>
      </c>
      <c r="F48" s="27">
        <v>18</v>
      </c>
      <c r="G48" s="27">
        <v>6</v>
      </c>
      <c r="H48" s="27">
        <v>30</v>
      </c>
      <c r="I48" s="27">
        <v>64</v>
      </c>
    </row>
    <row r="49" spans="1:9" x14ac:dyDescent="0.2">
      <c r="A49" s="19" t="s">
        <v>201</v>
      </c>
      <c r="B49" s="19" t="s">
        <v>38</v>
      </c>
      <c r="C49" s="19" t="s">
        <v>35</v>
      </c>
      <c r="D49" s="19" t="s">
        <v>8</v>
      </c>
      <c r="E49" s="27">
        <v>18</v>
      </c>
      <c r="F49" s="27">
        <v>10</v>
      </c>
      <c r="G49" s="27">
        <v>9</v>
      </c>
      <c r="H49" s="27">
        <v>37.5</v>
      </c>
      <c r="I49" s="27">
        <v>74.5</v>
      </c>
    </row>
    <row r="50" spans="1:9" x14ac:dyDescent="0.2">
      <c r="A50" s="19" t="s">
        <v>202</v>
      </c>
      <c r="B50" s="19" t="s">
        <v>40</v>
      </c>
      <c r="C50" s="19" t="s">
        <v>37</v>
      </c>
      <c r="D50" s="19" t="s">
        <v>8</v>
      </c>
      <c r="E50" s="27">
        <v>14</v>
      </c>
      <c r="F50" s="27">
        <v>17</v>
      </c>
      <c r="G50" s="27">
        <v>8</v>
      </c>
      <c r="H50" s="27">
        <v>32.5</v>
      </c>
      <c r="I50" s="27">
        <v>71.5</v>
      </c>
    </row>
    <row r="51" spans="1:9" x14ac:dyDescent="0.2">
      <c r="A51" s="19" t="s">
        <v>203</v>
      </c>
      <c r="B51" s="19" t="s">
        <v>42</v>
      </c>
      <c r="C51" s="19" t="s">
        <v>45</v>
      </c>
      <c r="D51" s="19" t="s">
        <v>8</v>
      </c>
      <c r="E51" s="27">
        <v>16</v>
      </c>
      <c r="F51" s="27">
        <v>11</v>
      </c>
      <c r="G51" s="27">
        <v>7</v>
      </c>
      <c r="H51" s="27">
        <v>26</v>
      </c>
      <c r="I51" s="27">
        <v>60</v>
      </c>
    </row>
    <row r="52" spans="1:9" x14ac:dyDescent="0.2">
      <c r="A52" s="19" t="s">
        <v>204</v>
      </c>
      <c r="B52" s="19" t="s">
        <v>44</v>
      </c>
      <c r="C52" s="19" t="s">
        <v>21</v>
      </c>
      <c r="D52" s="19" t="s">
        <v>8</v>
      </c>
      <c r="E52" s="27">
        <v>18</v>
      </c>
      <c r="F52" s="27">
        <v>15</v>
      </c>
      <c r="G52" s="27">
        <v>8</v>
      </c>
      <c r="H52" s="27">
        <v>37.5</v>
      </c>
      <c r="I52" s="27">
        <v>78.5</v>
      </c>
    </row>
    <row r="53" spans="1:9" x14ac:dyDescent="0.2">
      <c r="A53" s="19" t="s">
        <v>205</v>
      </c>
      <c r="B53" s="19" t="s">
        <v>46</v>
      </c>
      <c r="C53" s="19" t="s">
        <v>39</v>
      </c>
      <c r="D53" s="19" t="s">
        <v>8</v>
      </c>
      <c r="E53" s="27">
        <v>10</v>
      </c>
      <c r="F53" s="27">
        <v>10</v>
      </c>
      <c r="G53" s="27">
        <v>6</v>
      </c>
      <c r="H53" s="27">
        <v>23</v>
      </c>
      <c r="I53" s="27">
        <v>49</v>
      </c>
    </row>
    <row r="54" spans="1:9" x14ac:dyDescent="0.2">
      <c r="A54" s="19" t="s">
        <v>206</v>
      </c>
      <c r="B54" s="19" t="s">
        <v>23</v>
      </c>
      <c r="C54" s="19" t="s">
        <v>39</v>
      </c>
      <c r="D54" s="19" t="s">
        <v>8</v>
      </c>
      <c r="E54" s="27">
        <v>11</v>
      </c>
      <c r="F54" s="27">
        <v>8</v>
      </c>
      <c r="G54" s="27">
        <v>4</v>
      </c>
      <c r="H54" s="27">
        <v>26.5</v>
      </c>
      <c r="I54" s="27">
        <v>49.5</v>
      </c>
    </row>
    <row r="55" spans="1:9" x14ac:dyDescent="0.2">
      <c r="A55" s="19" t="s">
        <v>207</v>
      </c>
      <c r="B55" s="19" t="s">
        <v>49</v>
      </c>
      <c r="C55" s="19" t="s">
        <v>50</v>
      </c>
      <c r="D55" s="19" t="s">
        <v>33</v>
      </c>
      <c r="E55" s="27">
        <v>14</v>
      </c>
      <c r="F55" s="27">
        <v>16</v>
      </c>
      <c r="G55" s="27">
        <v>5</v>
      </c>
      <c r="H55" s="27">
        <v>26</v>
      </c>
      <c r="I55" s="27">
        <v>61</v>
      </c>
    </row>
    <row r="56" spans="1:9" x14ac:dyDescent="0.2">
      <c r="A56" s="19" t="s">
        <v>208</v>
      </c>
      <c r="B56" s="19" t="s">
        <v>51</v>
      </c>
      <c r="C56" s="19" t="s">
        <v>28</v>
      </c>
      <c r="D56" s="19" t="s">
        <v>33</v>
      </c>
      <c r="E56" s="27">
        <v>18</v>
      </c>
      <c r="F56" s="27">
        <v>14</v>
      </c>
      <c r="G56" s="27">
        <v>6</v>
      </c>
      <c r="H56" s="27">
        <v>37.5</v>
      </c>
      <c r="I56" s="27">
        <v>75.5</v>
      </c>
    </row>
    <row r="57" spans="1:9" x14ac:dyDescent="0.2">
      <c r="A57" s="19" t="s">
        <v>209</v>
      </c>
      <c r="B57" s="19" t="s">
        <v>53</v>
      </c>
      <c r="C57" s="19" t="s">
        <v>68</v>
      </c>
      <c r="D57" s="19" t="s">
        <v>33</v>
      </c>
      <c r="E57" s="27">
        <v>18</v>
      </c>
      <c r="F57" s="27">
        <v>9</v>
      </c>
      <c r="G57" s="27">
        <v>1</v>
      </c>
      <c r="H57" s="27">
        <v>34.5</v>
      </c>
      <c r="I57" s="27">
        <v>62.5</v>
      </c>
    </row>
    <row r="58" spans="1:9" x14ac:dyDescent="0.2">
      <c r="A58" s="19" t="s">
        <v>210</v>
      </c>
      <c r="B58" s="19" t="s">
        <v>55</v>
      </c>
      <c r="C58" s="19" t="s">
        <v>60</v>
      </c>
      <c r="D58" s="19" t="s">
        <v>33</v>
      </c>
      <c r="E58" s="27">
        <v>16</v>
      </c>
      <c r="F58" s="27">
        <v>8</v>
      </c>
      <c r="G58" s="27">
        <v>2</v>
      </c>
      <c r="H58" s="27">
        <v>37.5</v>
      </c>
      <c r="I58" s="27">
        <v>63.5</v>
      </c>
    </row>
    <row r="59" spans="1:9" x14ac:dyDescent="0.2">
      <c r="A59" s="19" t="s">
        <v>211</v>
      </c>
      <c r="B59" s="19" t="s">
        <v>57</v>
      </c>
      <c r="C59" s="19" t="s">
        <v>71</v>
      </c>
      <c r="D59" s="19" t="s">
        <v>22</v>
      </c>
      <c r="E59" s="27">
        <v>18</v>
      </c>
      <c r="F59" s="27">
        <v>12</v>
      </c>
      <c r="G59" s="27">
        <v>3</v>
      </c>
      <c r="H59" s="27">
        <v>27.5</v>
      </c>
      <c r="I59" s="27">
        <v>60.5</v>
      </c>
    </row>
    <row r="60" spans="1:9" x14ac:dyDescent="0.2">
      <c r="A60" s="19" t="s">
        <v>212</v>
      </c>
      <c r="B60" s="19" t="s">
        <v>59</v>
      </c>
      <c r="C60" s="19" t="s">
        <v>56</v>
      </c>
      <c r="D60" s="19" t="s">
        <v>22</v>
      </c>
      <c r="E60" s="27">
        <v>12</v>
      </c>
      <c r="F60" s="27">
        <v>13</v>
      </c>
      <c r="G60" s="27">
        <v>6</v>
      </c>
      <c r="H60" s="27">
        <v>43</v>
      </c>
      <c r="I60" s="27">
        <v>74</v>
      </c>
    </row>
    <row r="61" spans="1:9" x14ac:dyDescent="0.2">
      <c r="A61" s="19" t="s">
        <v>213</v>
      </c>
      <c r="B61" s="19" t="s">
        <v>61</v>
      </c>
      <c r="C61" s="19" t="s">
        <v>62</v>
      </c>
      <c r="D61" s="19" t="s">
        <v>11</v>
      </c>
      <c r="E61" s="27">
        <v>14</v>
      </c>
      <c r="F61" s="27">
        <v>12</v>
      </c>
      <c r="G61" s="27">
        <v>6</v>
      </c>
      <c r="H61" s="27">
        <v>34.5</v>
      </c>
      <c r="I61" s="27">
        <v>66.5</v>
      </c>
    </row>
    <row r="62" spans="1:9" x14ac:dyDescent="0.2">
      <c r="A62" s="19" t="s">
        <v>214</v>
      </c>
      <c r="B62" s="19" t="s">
        <v>63</v>
      </c>
      <c r="C62" s="19" t="s">
        <v>62</v>
      </c>
      <c r="D62" s="19" t="s">
        <v>11</v>
      </c>
      <c r="E62" s="27">
        <v>9</v>
      </c>
      <c r="F62" s="27">
        <v>13</v>
      </c>
      <c r="G62" s="27">
        <v>9</v>
      </c>
      <c r="H62" s="27">
        <v>25</v>
      </c>
      <c r="I62" s="27">
        <v>56</v>
      </c>
    </row>
    <row r="63" spans="1:9" x14ac:dyDescent="0.2">
      <c r="A63" s="19" t="s">
        <v>215</v>
      </c>
      <c r="B63" s="19" t="s">
        <v>65</v>
      </c>
      <c r="C63" s="19" t="s">
        <v>32</v>
      </c>
      <c r="D63" s="19" t="s">
        <v>11</v>
      </c>
      <c r="E63" s="27">
        <v>15</v>
      </c>
      <c r="F63" s="27">
        <v>11</v>
      </c>
      <c r="G63" s="27">
        <v>6</v>
      </c>
      <c r="H63" s="27">
        <v>37.5</v>
      </c>
      <c r="I63" s="27">
        <v>69.5</v>
      </c>
    </row>
    <row r="64" spans="1:9" x14ac:dyDescent="0.2">
      <c r="A64" s="19" t="s">
        <v>216</v>
      </c>
      <c r="B64" s="19" t="s">
        <v>67</v>
      </c>
      <c r="C64" s="19" t="s">
        <v>30</v>
      </c>
      <c r="D64" s="19" t="s">
        <v>11</v>
      </c>
      <c r="E64" s="27">
        <v>9</v>
      </c>
      <c r="F64" s="27">
        <v>8</v>
      </c>
      <c r="G64" s="27">
        <v>5</v>
      </c>
      <c r="H64" s="27">
        <v>29.5</v>
      </c>
      <c r="I64" s="27">
        <v>51.5</v>
      </c>
    </row>
    <row r="65" spans="1:9" x14ac:dyDescent="0.2">
      <c r="A65" s="19" t="s">
        <v>217</v>
      </c>
      <c r="B65" s="19" t="s">
        <v>69</v>
      </c>
      <c r="C65" s="19" t="s">
        <v>52</v>
      </c>
      <c r="D65" s="19" t="s">
        <v>11</v>
      </c>
      <c r="E65" s="27">
        <v>16</v>
      </c>
      <c r="F65" s="27">
        <v>8</v>
      </c>
      <c r="G65" s="27">
        <v>1</v>
      </c>
      <c r="H65" s="27">
        <v>24</v>
      </c>
      <c r="I65" s="27">
        <v>49</v>
      </c>
    </row>
    <row r="66" spans="1:9" x14ac:dyDescent="0.2">
      <c r="A66" s="19" t="s">
        <v>218</v>
      </c>
      <c r="B66" s="19" t="s">
        <v>70</v>
      </c>
      <c r="C66" s="19" t="s">
        <v>41</v>
      </c>
      <c r="D66" s="19" t="s">
        <v>19</v>
      </c>
      <c r="E66" s="27">
        <v>17</v>
      </c>
      <c r="F66" s="27">
        <v>10</v>
      </c>
      <c r="G66" s="27">
        <v>5</v>
      </c>
      <c r="H66" s="27">
        <v>30</v>
      </c>
      <c r="I66" s="27">
        <v>62</v>
      </c>
    </row>
    <row r="67" spans="1:9" x14ac:dyDescent="0.2">
      <c r="A67" s="19" t="s">
        <v>219</v>
      </c>
      <c r="B67" s="19" t="s">
        <v>72</v>
      </c>
      <c r="C67" s="19" t="s">
        <v>64</v>
      </c>
      <c r="D67" s="19" t="s">
        <v>19</v>
      </c>
      <c r="E67" s="27">
        <v>10</v>
      </c>
      <c r="F67" s="27">
        <v>14</v>
      </c>
      <c r="G67" s="27">
        <v>4</v>
      </c>
      <c r="H67" s="27">
        <v>26.5</v>
      </c>
      <c r="I67" s="27">
        <v>54.5</v>
      </c>
    </row>
    <row r="68" spans="1:9" x14ac:dyDescent="0.2">
      <c r="A68" s="19" t="s">
        <v>220</v>
      </c>
      <c r="B68" s="19" t="s">
        <v>74</v>
      </c>
      <c r="C68" s="19" t="s">
        <v>66</v>
      </c>
      <c r="D68" s="19" t="s">
        <v>19</v>
      </c>
      <c r="E68" s="27">
        <v>12</v>
      </c>
      <c r="F68" s="27">
        <v>10</v>
      </c>
      <c r="G68" s="27">
        <v>7</v>
      </c>
      <c r="H68" s="27">
        <v>32.5</v>
      </c>
      <c r="I68" s="27">
        <v>61.5</v>
      </c>
    </row>
    <row r="69" spans="1:9" x14ac:dyDescent="0.2">
      <c r="A69" s="19" t="s">
        <v>221</v>
      </c>
      <c r="B69" s="19" t="s">
        <v>76</v>
      </c>
      <c r="C69" s="19" t="s">
        <v>26</v>
      </c>
      <c r="D69" s="19" t="s">
        <v>19</v>
      </c>
      <c r="E69" s="27">
        <v>10</v>
      </c>
      <c r="F69" s="27">
        <v>18</v>
      </c>
      <c r="G69" s="27">
        <v>6</v>
      </c>
      <c r="H69" s="27">
        <v>32</v>
      </c>
      <c r="I69" s="27">
        <v>66</v>
      </c>
    </row>
  </sheetData>
  <autoFilter ref="A1:I69">
    <sortState ref="A2:I69">
      <sortCondition ref="A1:A69"/>
    </sortState>
  </autoFilter>
  <sortState ref="A2:I69">
    <sortCondition ref="D2:D69"/>
    <sortCondition ref="B2:B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5"/>
  <sheetViews>
    <sheetView workbookViewId="0"/>
  </sheetViews>
  <sheetFormatPr defaultColWidth="9" defaultRowHeight="12.75" x14ac:dyDescent="0.2"/>
  <cols>
    <col min="1" max="1" width="18.140625" customWidth="1"/>
    <col min="2" max="2" width="10.85546875" bestFit="1" customWidth="1"/>
    <col min="3" max="3" width="11" bestFit="1" customWidth="1"/>
  </cols>
  <sheetData>
    <row r="1" spans="1:3" x14ac:dyDescent="0.2">
      <c r="B1" s="63" t="s">
        <v>93</v>
      </c>
      <c r="C1" s="64" t="s">
        <v>255</v>
      </c>
    </row>
    <row r="2" spans="1:3" x14ac:dyDescent="0.2">
      <c r="A2" s="5" t="s">
        <v>252</v>
      </c>
      <c r="B2">
        <v>22</v>
      </c>
    </row>
    <row r="3" spans="1:3" x14ac:dyDescent="0.2">
      <c r="A3" s="5" t="s">
        <v>253</v>
      </c>
      <c r="B3">
        <v>33</v>
      </c>
    </row>
    <row r="4" spans="1:3" x14ac:dyDescent="0.2">
      <c r="A4" s="5" t="s">
        <v>254</v>
      </c>
      <c r="B4">
        <v>44</v>
      </c>
    </row>
    <row r="5" spans="1:3" ht="35.25" customHeight="1" x14ac:dyDescent="0.2">
      <c r="A5" s="63" t="s">
        <v>4</v>
      </c>
      <c r="B5" s="62"/>
      <c r="C5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5"/>
  <sheetViews>
    <sheetView workbookViewId="0">
      <pane ySplit="1" topLeftCell="A23" activePane="bottomLeft" state="frozen"/>
      <selection pane="bottomLeft" activeCell="B19" sqref="B19"/>
    </sheetView>
  </sheetViews>
  <sheetFormatPr defaultColWidth="9" defaultRowHeight="14.25" x14ac:dyDescent="0.2"/>
  <cols>
    <col min="1" max="1" width="58" style="74" customWidth="1"/>
    <col min="2" max="2" width="34.140625" style="68" bestFit="1" customWidth="1"/>
    <col min="3" max="3" width="30.140625" style="68" customWidth="1"/>
    <col min="4" max="4" width="15.85546875" style="77" customWidth="1"/>
    <col min="5" max="5" width="26.140625" style="77" customWidth="1"/>
    <col min="6" max="16384" width="9" style="67"/>
  </cols>
  <sheetData>
    <row r="1" spans="1:5" s="72" customFormat="1" ht="40.5" customHeight="1" x14ac:dyDescent="0.2">
      <c r="A1" s="90" t="s">
        <v>122</v>
      </c>
      <c r="B1" s="71" t="s">
        <v>132</v>
      </c>
      <c r="C1" s="71" t="s">
        <v>133</v>
      </c>
      <c r="D1" s="76"/>
      <c r="E1" s="76"/>
    </row>
    <row r="2" spans="1:5" ht="57.75" customHeight="1" x14ac:dyDescent="0.2">
      <c r="A2" s="91" t="s">
        <v>123</v>
      </c>
    </row>
    <row r="3" spans="1:5" ht="27" customHeight="1" x14ac:dyDescent="0.25">
      <c r="A3" s="86" t="s">
        <v>126</v>
      </c>
      <c r="B3" s="87"/>
      <c r="C3" s="87"/>
      <c r="D3" s="88"/>
      <c r="E3" s="88"/>
    </row>
    <row r="4" spans="1:5" x14ac:dyDescent="0.2">
      <c r="A4" s="74" t="s">
        <v>124</v>
      </c>
      <c r="B4" s="89" t="s">
        <v>129</v>
      </c>
      <c r="C4" s="70"/>
      <c r="D4" s="78"/>
      <c r="E4" s="78"/>
    </row>
    <row r="5" spans="1:5" ht="46.5" customHeight="1" x14ac:dyDescent="0.2">
      <c r="A5" s="74" t="s">
        <v>125</v>
      </c>
      <c r="B5" s="70">
        <v>250</v>
      </c>
      <c r="C5" s="70">
        <v>250</v>
      </c>
      <c r="D5" s="78"/>
      <c r="E5" s="78"/>
    </row>
    <row r="6" spans="1:5" x14ac:dyDescent="0.2">
      <c r="B6" s="70">
        <v>375</v>
      </c>
      <c r="C6" s="70">
        <v>375</v>
      </c>
      <c r="D6" s="78"/>
      <c r="E6" s="78"/>
    </row>
    <row r="7" spans="1:5" x14ac:dyDescent="0.2">
      <c r="B7" s="70">
        <v>110</v>
      </c>
      <c r="C7" s="70">
        <v>110</v>
      </c>
      <c r="D7" s="78"/>
      <c r="E7" s="78"/>
    </row>
    <row r="8" spans="1:5" x14ac:dyDescent="0.2">
      <c r="B8" s="70">
        <v>10</v>
      </c>
      <c r="C8" s="70">
        <v>10</v>
      </c>
      <c r="D8" s="78"/>
      <c r="E8" s="78"/>
    </row>
    <row r="9" spans="1:5" x14ac:dyDescent="0.2">
      <c r="B9" s="70">
        <v>91</v>
      </c>
      <c r="C9" s="70">
        <v>91</v>
      </c>
      <c r="D9" s="78"/>
      <c r="E9" s="78"/>
    </row>
    <row r="10" spans="1:5" x14ac:dyDescent="0.2">
      <c r="B10" s="70">
        <v>23</v>
      </c>
      <c r="C10" s="70">
        <v>23</v>
      </c>
      <c r="D10" s="78"/>
      <c r="E10" s="78"/>
    </row>
    <row r="11" spans="1:5" s="72" customFormat="1" ht="38.25" customHeight="1" x14ac:dyDescent="0.2">
      <c r="A11" s="74"/>
      <c r="B11" s="97" t="s">
        <v>128</v>
      </c>
      <c r="C11" s="97"/>
      <c r="D11" s="78"/>
      <c r="E11" s="78"/>
    </row>
    <row r="12" spans="1:5" ht="27" customHeight="1" x14ac:dyDescent="0.25">
      <c r="A12" s="86" t="s">
        <v>127</v>
      </c>
      <c r="B12" s="87"/>
      <c r="C12" s="87"/>
      <c r="D12" s="88"/>
      <c r="E12" s="88"/>
    </row>
    <row r="13" spans="1:5" x14ac:dyDescent="0.2">
      <c r="A13" s="92" t="s">
        <v>261</v>
      </c>
      <c r="B13" s="70">
        <v>250</v>
      </c>
      <c r="C13" s="70">
        <v>250</v>
      </c>
      <c r="D13" s="78"/>
      <c r="E13" s="78"/>
    </row>
    <row r="14" spans="1:5" x14ac:dyDescent="0.2">
      <c r="B14" s="70">
        <v>375</v>
      </c>
      <c r="C14" s="70">
        <v>375</v>
      </c>
      <c r="D14" s="78"/>
      <c r="E14" s="78"/>
    </row>
    <row r="15" spans="1:5" x14ac:dyDescent="0.2">
      <c r="B15" s="70">
        <v>110</v>
      </c>
      <c r="C15" s="70">
        <v>110</v>
      </c>
      <c r="D15" s="78"/>
      <c r="E15" s="78"/>
    </row>
    <row r="16" spans="1:5" x14ac:dyDescent="0.2">
      <c r="B16" s="70">
        <v>10</v>
      </c>
      <c r="C16" s="70">
        <v>10</v>
      </c>
      <c r="D16" s="78"/>
      <c r="E16" s="78"/>
    </row>
    <row r="17" spans="1:5" x14ac:dyDescent="0.2">
      <c r="B17" s="70">
        <v>91</v>
      </c>
      <c r="C17" s="70">
        <v>91</v>
      </c>
      <c r="D17" s="78"/>
      <c r="E17" s="78"/>
    </row>
    <row r="18" spans="1:5" x14ac:dyDescent="0.2">
      <c r="B18" s="70">
        <v>23</v>
      </c>
      <c r="C18" s="70">
        <v>23</v>
      </c>
      <c r="D18" s="78"/>
      <c r="E18" s="78"/>
    </row>
    <row r="19" spans="1:5" s="72" customFormat="1" ht="38.25" customHeight="1" x14ac:dyDescent="0.2">
      <c r="A19" s="74"/>
      <c r="B19" s="97" t="s">
        <v>262</v>
      </c>
      <c r="C19" s="75"/>
      <c r="D19" s="78"/>
      <c r="E19" s="78"/>
    </row>
    <row r="20" spans="1:5" s="72" customFormat="1" x14ac:dyDescent="0.2">
      <c r="A20" s="74"/>
      <c r="B20" s="89"/>
      <c r="C20" s="89"/>
      <c r="D20" s="78"/>
      <c r="E20" s="78"/>
    </row>
    <row r="21" spans="1:5" x14ac:dyDescent="0.2">
      <c r="A21" s="92" t="s">
        <v>263</v>
      </c>
      <c r="B21" s="70">
        <v>250</v>
      </c>
      <c r="C21" s="70">
        <v>250</v>
      </c>
      <c r="D21" s="78"/>
      <c r="E21" s="78"/>
    </row>
    <row r="22" spans="1:5" x14ac:dyDescent="0.2">
      <c r="B22" s="70">
        <v>375</v>
      </c>
      <c r="C22" s="70">
        <v>375</v>
      </c>
      <c r="D22" s="78"/>
      <c r="E22" s="78"/>
    </row>
    <row r="23" spans="1:5" x14ac:dyDescent="0.2">
      <c r="B23" s="70">
        <v>110</v>
      </c>
      <c r="C23" s="70">
        <v>110</v>
      </c>
      <c r="D23" s="78"/>
      <c r="E23" s="78"/>
    </row>
    <row r="24" spans="1:5" x14ac:dyDescent="0.2">
      <c r="B24" s="70">
        <v>10</v>
      </c>
      <c r="C24" s="70">
        <v>10</v>
      </c>
      <c r="D24" s="78"/>
      <c r="E24" s="78"/>
    </row>
    <row r="25" spans="1:5" x14ac:dyDescent="0.2">
      <c r="B25" s="70">
        <v>91</v>
      </c>
      <c r="C25" s="70">
        <v>91</v>
      </c>
      <c r="D25" s="78"/>
      <c r="E25" s="78"/>
    </row>
    <row r="26" spans="1:5" x14ac:dyDescent="0.2">
      <c r="B26" s="70">
        <v>23</v>
      </c>
      <c r="C26" s="70">
        <v>23</v>
      </c>
      <c r="D26" s="78"/>
      <c r="E26" s="78"/>
    </row>
    <row r="27" spans="1:5" s="72" customFormat="1" ht="38.25" customHeight="1" x14ac:dyDescent="0.2">
      <c r="A27" s="74"/>
      <c r="B27" s="97" t="s">
        <v>130</v>
      </c>
      <c r="C27" s="97"/>
      <c r="D27" s="78"/>
      <c r="E27" s="78"/>
    </row>
    <row r="28" spans="1:5" x14ac:dyDescent="0.2">
      <c r="B28" s="89"/>
      <c r="C28" s="70"/>
      <c r="D28" s="78"/>
      <c r="E28" s="78"/>
    </row>
    <row r="29" spans="1:5" x14ac:dyDescent="0.2">
      <c r="A29" s="92" t="s">
        <v>267</v>
      </c>
      <c r="B29" s="70">
        <v>250</v>
      </c>
      <c r="C29" s="70">
        <v>250</v>
      </c>
      <c r="D29" s="78"/>
      <c r="E29" s="78"/>
    </row>
    <row r="30" spans="1:5" x14ac:dyDescent="0.2">
      <c r="B30" s="70">
        <v>375</v>
      </c>
      <c r="C30" s="70">
        <v>375</v>
      </c>
      <c r="D30" s="78"/>
      <c r="E30" s="78"/>
    </row>
    <row r="31" spans="1:5" x14ac:dyDescent="0.2">
      <c r="B31" s="70">
        <v>110</v>
      </c>
      <c r="C31" s="70">
        <v>110</v>
      </c>
      <c r="D31" s="78"/>
      <c r="E31" s="78"/>
    </row>
    <row r="32" spans="1:5" x14ac:dyDescent="0.2">
      <c r="B32" s="70">
        <v>10</v>
      </c>
      <c r="C32" s="70">
        <v>10</v>
      </c>
      <c r="D32" s="78"/>
      <c r="E32" s="78"/>
    </row>
    <row r="33" spans="1:5" x14ac:dyDescent="0.2">
      <c r="B33" s="70">
        <v>91</v>
      </c>
      <c r="C33" s="70">
        <v>91</v>
      </c>
      <c r="D33" s="78"/>
      <c r="E33" s="78"/>
    </row>
    <row r="34" spans="1:5" x14ac:dyDescent="0.2">
      <c r="B34" s="70">
        <v>23</v>
      </c>
      <c r="C34" s="70">
        <v>23</v>
      </c>
      <c r="D34" s="78"/>
      <c r="E34" s="78"/>
    </row>
    <row r="35" spans="1:5" ht="38.25" customHeight="1" x14ac:dyDescent="0.2">
      <c r="B35" s="97" t="s">
        <v>131</v>
      </c>
      <c r="C35" s="97"/>
      <c r="D35" s="78"/>
      <c r="E35" s="78"/>
    </row>
    <row r="36" spans="1:5" s="77" customFormat="1" x14ac:dyDescent="0.2">
      <c r="A36" s="93"/>
      <c r="B36" s="79"/>
      <c r="C36" s="79"/>
    </row>
    <row r="37" spans="1:5" s="77" customFormat="1" ht="15.75" x14ac:dyDescent="0.25">
      <c r="A37" s="74" t="s">
        <v>260</v>
      </c>
      <c r="B37" s="70">
        <v>250</v>
      </c>
      <c r="C37" s="70">
        <v>250</v>
      </c>
      <c r="D37" s="83"/>
      <c r="E37" s="83"/>
    </row>
    <row r="38" spans="1:5" s="77" customFormat="1" ht="15" hidden="1" x14ac:dyDescent="0.25">
      <c r="A38" s="74"/>
      <c r="B38" s="70">
        <v>375</v>
      </c>
      <c r="C38" s="70">
        <v>375</v>
      </c>
      <c r="D38" s="81"/>
      <c r="E38" s="82"/>
    </row>
    <row r="39" spans="1:5" s="77" customFormat="1" x14ac:dyDescent="0.2">
      <c r="A39" s="74"/>
      <c r="B39" s="70">
        <v>110</v>
      </c>
      <c r="C39" s="70">
        <v>110</v>
      </c>
      <c r="D39" s="78"/>
      <c r="E39" s="79"/>
    </row>
    <row r="40" spans="1:5" s="77" customFormat="1" x14ac:dyDescent="0.2">
      <c r="A40" s="74"/>
      <c r="B40" s="70">
        <v>10</v>
      </c>
      <c r="C40" s="70">
        <v>10</v>
      </c>
      <c r="D40" s="78"/>
      <c r="E40" s="79"/>
    </row>
    <row r="41" spans="1:5" s="77" customFormat="1" x14ac:dyDescent="0.2">
      <c r="A41" s="74"/>
      <c r="B41" s="70">
        <v>91</v>
      </c>
      <c r="C41" s="70">
        <v>91</v>
      </c>
      <c r="D41" s="78"/>
      <c r="E41" s="79"/>
    </row>
    <row r="42" spans="1:5" s="77" customFormat="1" x14ac:dyDescent="0.2">
      <c r="A42" s="74"/>
      <c r="B42" s="70">
        <v>23</v>
      </c>
      <c r="C42" s="70">
        <v>23</v>
      </c>
      <c r="D42" s="78"/>
      <c r="E42" s="79"/>
    </row>
    <row r="43" spans="1:5" s="77" customFormat="1" x14ac:dyDescent="0.2">
      <c r="A43" s="74"/>
      <c r="B43" s="97" t="s">
        <v>131</v>
      </c>
      <c r="C43" s="97"/>
      <c r="D43" s="78"/>
      <c r="E43" s="79"/>
    </row>
    <row r="44" spans="1:5" s="77" customFormat="1" ht="15.75" x14ac:dyDescent="0.25">
      <c r="A44" s="115"/>
      <c r="B44" s="115"/>
      <c r="C44" s="115"/>
      <c r="D44" s="115"/>
      <c r="E44" s="115"/>
    </row>
    <row r="45" spans="1:5" ht="15" x14ac:dyDescent="0.25">
      <c r="A45" s="94"/>
      <c r="B45" s="66"/>
    </row>
    <row r="52" spans="1:5" x14ac:dyDescent="0.2">
      <c r="A52" s="95"/>
      <c r="B52" s="73"/>
      <c r="C52" s="73"/>
      <c r="D52" s="76"/>
      <c r="E52" s="76"/>
    </row>
    <row r="53" spans="1:5" x14ac:dyDescent="0.2">
      <c r="A53" s="93"/>
      <c r="B53" s="79"/>
      <c r="C53" s="79"/>
    </row>
    <row r="54" spans="1:5" x14ac:dyDescent="0.2">
      <c r="A54" s="93"/>
      <c r="B54" s="79"/>
      <c r="C54" s="79"/>
    </row>
    <row r="55" spans="1:5" x14ac:dyDescent="0.2">
      <c r="A55" s="96"/>
      <c r="B55" s="80"/>
      <c r="C55" s="79"/>
    </row>
  </sheetData>
  <mergeCells count="1">
    <mergeCell ref="A44:E4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4"/>
  <sheetViews>
    <sheetView topLeftCell="A13" workbookViewId="0">
      <selection activeCell="D32" sqref="D32"/>
    </sheetView>
  </sheetViews>
  <sheetFormatPr defaultColWidth="9" defaultRowHeight="12.75" x14ac:dyDescent="0.2"/>
  <cols>
    <col min="1" max="1" width="27.42578125" customWidth="1"/>
    <col min="2" max="2" width="29" customWidth="1"/>
    <col min="3" max="3" width="24.140625" customWidth="1"/>
    <col min="4" max="4" width="22.85546875" customWidth="1"/>
    <col min="5" max="5" width="16.140625" customWidth="1"/>
    <col min="6" max="6" width="26.140625" customWidth="1"/>
    <col min="7" max="7" width="21.5703125" customWidth="1"/>
  </cols>
  <sheetData>
    <row r="1" spans="1:6" ht="15.75" x14ac:dyDescent="0.25">
      <c r="A1" s="116" t="s">
        <v>256</v>
      </c>
      <c r="B1" s="116"/>
      <c r="C1" s="116"/>
      <c r="D1" s="115"/>
      <c r="E1" s="115"/>
    </row>
    <row r="2" spans="1:6" ht="15" x14ac:dyDescent="0.25">
      <c r="A2" s="69" t="s">
        <v>136</v>
      </c>
      <c r="B2" s="66" t="s">
        <v>134</v>
      </c>
      <c r="C2" s="68"/>
      <c r="D2" s="77"/>
      <c r="E2" s="77"/>
    </row>
    <row r="3" spans="1:6" ht="14.25" x14ac:dyDescent="0.2">
      <c r="A3" s="70" t="s">
        <v>135</v>
      </c>
      <c r="B3" s="68">
        <v>250</v>
      </c>
      <c r="C3" s="68"/>
      <c r="D3" s="77"/>
      <c r="E3" s="77"/>
    </row>
    <row r="4" spans="1:6" ht="14.25" x14ac:dyDescent="0.2">
      <c r="A4" s="70" t="s">
        <v>137</v>
      </c>
      <c r="B4" s="68">
        <v>375</v>
      </c>
      <c r="C4" s="68"/>
      <c r="D4" s="77"/>
      <c r="E4" s="77"/>
    </row>
    <row r="5" spans="1:6" ht="14.25" x14ac:dyDescent="0.2">
      <c r="A5" s="70" t="s">
        <v>138</v>
      </c>
      <c r="B5" s="68">
        <v>100</v>
      </c>
      <c r="C5" s="68"/>
      <c r="D5" s="77"/>
      <c r="E5" s="77"/>
    </row>
    <row r="6" spans="1:6" ht="14.25" x14ac:dyDescent="0.2">
      <c r="A6" s="70" t="s">
        <v>139</v>
      </c>
      <c r="B6" s="68">
        <v>10</v>
      </c>
      <c r="C6" s="68"/>
      <c r="D6" s="77"/>
      <c r="E6" s="77"/>
    </row>
    <row r="7" spans="1:6" ht="14.25" x14ac:dyDescent="0.2">
      <c r="A7" s="70" t="s">
        <v>140</v>
      </c>
      <c r="B7" s="68">
        <v>91</v>
      </c>
      <c r="C7" s="68"/>
      <c r="D7" s="77"/>
      <c r="E7" s="77"/>
    </row>
    <row r="8" spans="1:6" ht="14.25" x14ac:dyDescent="0.2">
      <c r="A8" s="70" t="s">
        <v>141</v>
      </c>
      <c r="B8" s="68">
        <v>26</v>
      </c>
      <c r="C8" s="68"/>
      <c r="D8" s="77"/>
      <c r="E8" s="77"/>
    </row>
    <row r="9" spans="1:6" ht="28.5" customHeight="1" x14ac:dyDescent="0.2">
      <c r="A9" s="75" t="s">
        <v>142</v>
      </c>
      <c r="B9" s="73">
        <f>SUM(B3:B8)</f>
        <v>852</v>
      </c>
      <c r="C9" s="73"/>
      <c r="D9" s="76"/>
      <c r="E9" s="76"/>
    </row>
    <row r="12" spans="1:6" ht="36.75" customHeight="1" x14ac:dyDescent="0.2">
      <c r="A12" s="117" t="s">
        <v>257</v>
      </c>
      <c r="B12" s="117"/>
      <c r="C12" s="117"/>
      <c r="D12" s="117"/>
      <c r="E12" s="117"/>
      <c r="F12" s="117"/>
    </row>
    <row r="13" spans="1:6" ht="30" x14ac:dyDescent="0.25">
      <c r="B13" s="69" t="s">
        <v>136</v>
      </c>
      <c r="C13" s="66" t="s">
        <v>134</v>
      </c>
      <c r="E13" s="84" t="s">
        <v>136</v>
      </c>
      <c r="F13" s="85" t="s">
        <v>259</v>
      </c>
    </row>
    <row r="14" spans="1:6" ht="14.25" x14ac:dyDescent="0.2">
      <c r="B14" s="70" t="s">
        <v>135</v>
      </c>
      <c r="C14" s="70">
        <v>250</v>
      </c>
      <c r="E14" s="70" t="s">
        <v>135</v>
      </c>
      <c r="F14" s="70">
        <v>250</v>
      </c>
    </row>
    <row r="15" spans="1:6" ht="14.25" x14ac:dyDescent="0.2">
      <c r="B15" s="70" t="s">
        <v>137</v>
      </c>
      <c r="C15" s="70">
        <v>375</v>
      </c>
      <c r="E15" s="70" t="s">
        <v>137</v>
      </c>
      <c r="F15" s="70">
        <v>375</v>
      </c>
    </row>
    <row r="16" spans="1:6" ht="14.25" x14ac:dyDescent="0.2">
      <c r="B16" s="70" t="s">
        <v>138</v>
      </c>
      <c r="C16" s="70">
        <v>110</v>
      </c>
      <c r="E16" s="70" t="s">
        <v>138</v>
      </c>
      <c r="F16" s="70">
        <v>110</v>
      </c>
    </row>
    <row r="17" spans="1:8" ht="14.25" x14ac:dyDescent="0.2">
      <c r="B17" s="70" t="s">
        <v>139</v>
      </c>
      <c r="C17" s="70">
        <v>10</v>
      </c>
      <c r="E17" s="70" t="s">
        <v>139</v>
      </c>
      <c r="F17" s="70">
        <v>10</v>
      </c>
    </row>
    <row r="18" spans="1:8" ht="14.25" x14ac:dyDescent="0.2">
      <c r="B18" s="70" t="s">
        <v>140</v>
      </c>
      <c r="C18" s="70">
        <v>91</v>
      </c>
      <c r="E18" s="70" t="s">
        <v>140</v>
      </c>
      <c r="F18" s="70">
        <v>91</v>
      </c>
    </row>
    <row r="19" spans="1:8" ht="14.25" x14ac:dyDescent="0.2">
      <c r="B19" s="70" t="s">
        <v>141</v>
      </c>
      <c r="C19" s="70">
        <v>23</v>
      </c>
      <c r="E19" s="70" t="s">
        <v>141</v>
      </c>
      <c r="F19" s="70">
        <v>23</v>
      </c>
    </row>
    <row r="20" spans="1:8" ht="26.25" customHeight="1" x14ac:dyDescent="0.2">
      <c r="B20" s="70" t="s">
        <v>142</v>
      </c>
      <c r="C20" s="70">
        <f>SUM(C14:C19)</f>
        <v>859</v>
      </c>
      <c r="D20" s="73"/>
      <c r="E20" s="77"/>
    </row>
    <row r="21" spans="1:8" ht="33.75" customHeight="1" x14ac:dyDescent="0.2">
      <c r="A21" s="70"/>
      <c r="B21" s="68"/>
      <c r="C21" s="68"/>
      <c r="D21" s="77"/>
      <c r="E21" s="77"/>
    </row>
    <row r="22" spans="1:8" ht="41.25" customHeight="1" x14ac:dyDescent="0.2">
      <c r="A22" s="117" t="s">
        <v>258</v>
      </c>
      <c r="B22" s="117"/>
      <c r="C22" s="117"/>
      <c r="D22" s="117"/>
      <c r="E22" s="117"/>
      <c r="F22" s="117"/>
    </row>
    <row r="23" spans="1:8" ht="15" customHeight="1" x14ac:dyDescent="0.25">
      <c r="A23" s="69" t="s">
        <v>136</v>
      </c>
      <c r="B23" s="66" t="s">
        <v>134</v>
      </c>
      <c r="C23" s="68"/>
      <c r="D23" s="77"/>
      <c r="E23" s="77"/>
    </row>
    <row r="24" spans="1:8" ht="15" x14ac:dyDescent="0.25">
      <c r="A24" s="75" t="s">
        <v>135</v>
      </c>
      <c r="B24" s="75">
        <v>250</v>
      </c>
      <c r="C24" s="68"/>
      <c r="D24" s="77"/>
      <c r="E24" s="114">
        <v>2007</v>
      </c>
      <c r="F24" s="110">
        <v>2008</v>
      </c>
      <c r="G24" s="110">
        <v>2009</v>
      </c>
      <c r="H24" s="110">
        <v>2010</v>
      </c>
    </row>
    <row r="25" spans="1:8" ht="15" x14ac:dyDescent="0.25">
      <c r="A25" s="75" t="s">
        <v>137</v>
      </c>
      <c r="B25" s="75">
        <v>375</v>
      </c>
      <c r="C25" s="68"/>
      <c r="D25" s="114" t="s">
        <v>269</v>
      </c>
      <c r="E25" s="77">
        <v>2567</v>
      </c>
      <c r="F25">
        <v>2784</v>
      </c>
      <c r="G25">
        <v>3100</v>
      </c>
      <c r="H25">
        <v>3150</v>
      </c>
    </row>
    <row r="26" spans="1:8" ht="15" x14ac:dyDescent="0.25">
      <c r="A26" s="75" t="s">
        <v>138</v>
      </c>
      <c r="B26" s="75">
        <v>150</v>
      </c>
      <c r="C26" s="68"/>
      <c r="D26" s="114" t="s">
        <v>270</v>
      </c>
      <c r="E26" s="77">
        <v>2100</v>
      </c>
      <c r="F26">
        <v>2359</v>
      </c>
      <c r="G26">
        <v>2250</v>
      </c>
    </row>
    <row r="27" spans="1:8" ht="14.25" x14ac:dyDescent="0.2">
      <c r="A27" s="75" t="s">
        <v>139</v>
      </c>
      <c r="B27" s="75">
        <v>10</v>
      </c>
      <c r="C27" s="68"/>
      <c r="D27" s="77"/>
      <c r="E27" s="77"/>
    </row>
    <row r="28" spans="1:8" ht="14.25" x14ac:dyDescent="0.2">
      <c r="A28" s="75" t="s">
        <v>140</v>
      </c>
      <c r="B28" s="75">
        <v>91</v>
      </c>
      <c r="C28" s="68"/>
      <c r="D28" s="77"/>
      <c r="E28" s="77"/>
    </row>
    <row r="29" spans="1:8" ht="14.25" x14ac:dyDescent="0.2">
      <c r="A29" s="75" t="s">
        <v>141</v>
      </c>
      <c r="B29" s="75">
        <v>30</v>
      </c>
      <c r="C29" s="68"/>
      <c r="D29" s="77"/>
      <c r="E29" s="77"/>
    </row>
    <row r="30" spans="1:8" ht="31.5" customHeight="1" x14ac:dyDescent="0.2">
      <c r="A30" s="75" t="s">
        <v>142</v>
      </c>
      <c r="B30" s="97">
        <f>SUM(B24:B29)</f>
        <v>906</v>
      </c>
      <c r="C30" s="68"/>
      <c r="D30" s="77"/>
      <c r="E30" s="77"/>
    </row>
    <row r="31" spans="1:8" ht="14.25" x14ac:dyDescent="0.2">
      <c r="A31" s="67"/>
      <c r="B31" s="68"/>
      <c r="C31" s="68"/>
      <c r="D31" s="77"/>
      <c r="E31" s="77"/>
    </row>
    <row r="42" spans="1:6" ht="30.75" customHeight="1" x14ac:dyDescent="0.2">
      <c r="A42" s="117" t="s">
        <v>271</v>
      </c>
      <c r="B42" s="117"/>
      <c r="C42" s="117"/>
      <c r="D42" s="117"/>
      <c r="E42" s="117"/>
      <c r="F42" s="117"/>
    </row>
    <row r="43" spans="1:6" ht="15" x14ac:dyDescent="0.25">
      <c r="A43" s="69" t="s">
        <v>272</v>
      </c>
      <c r="B43" s="69" t="s">
        <v>273</v>
      </c>
    </row>
    <row r="44" spans="1:6" x14ac:dyDescent="0.2">
      <c r="A44" s="105">
        <v>1</v>
      </c>
      <c r="B44">
        <v>8</v>
      </c>
    </row>
    <row r="45" spans="1:6" x14ac:dyDescent="0.2">
      <c r="A45" s="105">
        <v>1.1000000000000001</v>
      </c>
      <c r="B45">
        <v>9</v>
      </c>
    </row>
    <row r="46" spans="1:6" x14ac:dyDescent="0.2">
      <c r="A46" s="105">
        <v>1.3</v>
      </c>
      <c r="B46">
        <v>4</v>
      </c>
    </row>
    <row r="47" spans="1:6" x14ac:dyDescent="0.2">
      <c r="A47" s="105">
        <v>1.5</v>
      </c>
      <c r="B47">
        <v>9</v>
      </c>
    </row>
    <row r="48" spans="1:6" x14ac:dyDescent="0.2">
      <c r="A48" s="105">
        <v>1.9</v>
      </c>
      <c r="B48">
        <v>7</v>
      </c>
    </row>
    <row r="49" spans="1:2" x14ac:dyDescent="0.2">
      <c r="A49" s="105">
        <v>2</v>
      </c>
      <c r="B49">
        <v>8</v>
      </c>
    </row>
    <row r="50" spans="1:2" x14ac:dyDescent="0.2">
      <c r="A50" s="105">
        <v>2</v>
      </c>
      <c r="B50">
        <v>8</v>
      </c>
    </row>
    <row r="51" spans="1:2" x14ac:dyDescent="0.2">
      <c r="A51" s="105">
        <v>2.2999999999999998</v>
      </c>
      <c r="B51">
        <v>7</v>
      </c>
    </row>
    <row r="52" spans="1:2" x14ac:dyDescent="0.2">
      <c r="A52" s="105">
        <v>2.4</v>
      </c>
      <c r="B52">
        <v>7</v>
      </c>
    </row>
    <row r="53" spans="1:2" x14ac:dyDescent="0.2">
      <c r="A53" s="105">
        <v>2.5</v>
      </c>
      <c r="B53">
        <v>6</v>
      </c>
    </row>
    <row r="54" spans="1:2" x14ac:dyDescent="0.2">
      <c r="A54" s="105">
        <v>2.8</v>
      </c>
      <c r="B54">
        <v>5</v>
      </c>
    </row>
    <row r="55" spans="1:2" x14ac:dyDescent="0.2">
      <c r="A55" s="105">
        <v>2.9</v>
      </c>
      <c r="B55">
        <v>5</v>
      </c>
    </row>
    <row r="56" spans="1:2" x14ac:dyDescent="0.2">
      <c r="A56" s="105">
        <v>3.5</v>
      </c>
      <c r="B56">
        <v>5</v>
      </c>
    </row>
    <row r="57" spans="1:2" x14ac:dyDescent="0.2">
      <c r="A57" s="105">
        <v>3.8</v>
      </c>
      <c r="B57">
        <v>4</v>
      </c>
    </row>
    <row r="58" spans="1:2" x14ac:dyDescent="0.2">
      <c r="A58" s="105">
        <v>3.9</v>
      </c>
      <c r="B58">
        <v>4</v>
      </c>
    </row>
    <row r="59" spans="1:2" x14ac:dyDescent="0.2">
      <c r="A59" s="105">
        <v>4.0999999999999996</v>
      </c>
      <c r="B59">
        <v>3</v>
      </c>
    </row>
    <row r="60" spans="1:2" x14ac:dyDescent="0.2">
      <c r="A60" s="105">
        <v>4.5</v>
      </c>
      <c r="B60">
        <v>3</v>
      </c>
    </row>
    <row r="61" spans="1:2" x14ac:dyDescent="0.2">
      <c r="A61" s="105">
        <v>4.5999999999999996</v>
      </c>
      <c r="B61">
        <v>3</v>
      </c>
    </row>
    <row r="62" spans="1:2" x14ac:dyDescent="0.2">
      <c r="A62" s="105">
        <v>4.9000000000000004</v>
      </c>
      <c r="B62">
        <v>2</v>
      </c>
    </row>
    <row r="63" spans="1:2" x14ac:dyDescent="0.2">
      <c r="A63" s="105">
        <v>5.0999999999999996</v>
      </c>
      <c r="B63">
        <v>2</v>
      </c>
    </row>
    <row r="64" spans="1:2" x14ac:dyDescent="0.2">
      <c r="A64" s="105">
        <v>5.6</v>
      </c>
      <c r="B64">
        <v>1</v>
      </c>
    </row>
    <row r="65" spans="1:6" x14ac:dyDescent="0.2">
      <c r="A65" s="105"/>
    </row>
    <row r="66" spans="1:6" x14ac:dyDescent="0.2">
      <c r="A66" s="105"/>
    </row>
    <row r="67" spans="1:6" x14ac:dyDescent="0.2">
      <c r="A67" s="105"/>
    </row>
    <row r="68" spans="1:6" ht="24.75" customHeight="1" x14ac:dyDescent="0.2">
      <c r="A68" s="117" t="s">
        <v>274</v>
      </c>
      <c r="B68" s="117"/>
      <c r="C68" s="117"/>
      <c r="D68" s="117"/>
      <c r="E68" s="117"/>
      <c r="F68" s="117"/>
    </row>
    <row r="69" spans="1:6" x14ac:dyDescent="0.2">
      <c r="A69" s="63"/>
      <c r="B69" s="63">
        <v>2007</v>
      </c>
      <c r="C69" s="63">
        <v>2008</v>
      </c>
      <c r="D69" s="63">
        <v>2009</v>
      </c>
      <c r="E69" s="63">
        <v>2010</v>
      </c>
    </row>
    <row r="70" spans="1:6" x14ac:dyDescent="0.2">
      <c r="A70" s="5" t="s">
        <v>248</v>
      </c>
      <c r="B70">
        <v>4667</v>
      </c>
      <c r="C70">
        <v>5143</v>
      </c>
      <c r="D70">
        <v>5350</v>
      </c>
      <c r="E70">
        <v>3150</v>
      </c>
    </row>
    <row r="71" spans="1:6" x14ac:dyDescent="0.2">
      <c r="A71" s="5" t="s">
        <v>249</v>
      </c>
      <c r="B71">
        <v>160</v>
      </c>
      <c r="C71">
        <v>180</v>
      </c>
      <c r="D71">
        <v>210</v>
      </c>
      <c r="E71">
        <v>150</v>
      </c>
    </row>
    <row r="74" spans="1:6" x14ac:dyDescent="0.2">
      <c r="A74" t="s">
        <v>276</v>
      </c>
    </row>
  </sheetData>
  <mergeCells count="5">
    <mergeCell ref="A1:E1"/>
    <mergeCell ref="A12:F12"/>
    <mergeCell ref="A22:F22"/>
    <mergeCell ref="A42:F42"/>
    <mergeCell ref="A68:F6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1"/>
  <sheetViews>
    <sheetView workbookViewId="0">
      <selection activeCell="D7" sqref="D7"/>
    </sheetView>
  </sheetViews>
  <sheetFormatPr defaultColWidth="9" defaultRowHeight="12.75" x14ac:dyDescent="0.2"/>
  <cols>
    <col min="1" max="1" width="14.140625" style="3" customWidth="1"/>
    <col min="2" max="2" width="15.42578125" style="3" customWidth="1"/>
    <col min="3" max="6" width="9.85546875" style="3" customWidth="1"/>
    <col min="7" max="7" width="15.42578125" style="3" customWidth="1"/>
    <col min="8" max="8" width="12.85546875" style="3" customWidth="1"/>
    <col min="9" max="9" width="15.140625" style="3" bestFit="1" customWidth="1"/>
    <col min="10" max="10" width="11.5703125" style="3" bestFit="1" customWidth="1"/>
    <col min="11" max="11" width="9" style="3"/>
    <col min="12" max="12" width="15.42578125" style="3" bestFit="1" customWidth="1"/>
    <col min="13" max="13" width="11.5703125" style="3" bestFit="1" customWidth="1"/>
    <col min="14" max="16384" width="9" style="3"/>
  </cols>
  <sheetData>
    <row r="1" spans="1:11" ht="18" x14ac:dyDescent="0.25">
      <c r="A1" s="11" t="s">
        <v>143</v>
      </c>
    </row>
    <row r="2" spans="1:11" s="12" customFormat="1" ht="40.5" customHeight="1" x14ac:dyDescent="0.2">
      <c r="A2" s="13" t="s">
        <v>77</v>
      </c>
      <c r="B2" s="13" t="s">
        <v>78</v>
      </c>
      <c r="C2" s="14" t="s">
        <v>144</v>
      </c>
      <c r="D2" s="14" t="s">
        <v>145</v>
      </c>
      <c r="E2" s="14" t="s">
        <v>146</v>
      </c>
      <c r="F2" s="14" t="s">
        <v>147</v>
      </c>
      <c r="G2" s="102" t="s">
        <v>264</v>
      </c>
      <c r="H2" s="102" t="s">
        <v>265</v>
      </c>
      <c r="I2" s="14"/>
      <c r="J2" s="14"/>
      <c r="K2" s="100" t="s">
        <v>266</v>
      </c>
    </row>
    <row r="3" spans="1:11" x14ac:dyDescent="0.2">
      <c r="A3" s="15" t="s">
        <v>79</v>
      </c>
      <c r="B3" s="15" t="s">
        <v>80</v>
      </c>
      <c r="C3" s="16">
        <v>18000</v>
      </c>
      <c r="D3" s="16">
        <v>33000</v>
      </c>
      <c r="E3" s="16">
        <v>150000</v>
      </c>
      <c r="F3" s="16">
        <v>200000</v>
      </c>
      <c r="G3" s="99"/>
      <c r="H3" s="99"/>
      <c r="K3" s="101">
        <v>0.05</v>
      </c>
    </row>
    <row r="4" spans="1:11" x14ac:dyDescent="0.2">
      <c r="A4" s="15" t="s">
        <v>81</v>
      </c>
      <c r="B4" s="15" t="s">
        <v>82</v>
      </c>
      <c r="C4" s="16">
        <v>25000</v>
      </c>
      <c r="D4" s="16">
        <v>18000</v>
      </c>
      <c r="E4" s="16">
        <v>32000</v>
      </c>
      <c r="F4" s="16">
        <v>17000</v>
      </c>
      <c r="G4" s="99"/>
      <c r="H4" s="99"/>
    </row>
    <row r="5" spans="1:11" x14ac:dyDescent="0.2">
      <c r="A5" s="15" t="s">
        <v>83</v>
      </c>
      <c r="B5" s="15" t="s">
        <v>84</v>
      </c>
      <c r="C5" s="16">
        <v>16500</v>
      </c>
      <c r="D5" s="16">
        <v>25000</v>
      </c>
      <c r="E5" s="16">
        <v>8000</v>
      </c>
      <c r="F5" s="16">
        <v>11000</v>
      </c>
      <c r="G5" s="99"/>
      <c r="H5" s="99"/>
    </row>
    <row r="6" spans="1:11" x14ac:dyDescent="0.2">
      <c r="A6" s="15" t="s">
        <v>85</v>
      </c>
      <c r="B6" s="15" t="s">
        <v>86</v>
      </c>
      <c r="C6" s="16">
        <v>20000</v>
      </c>
      <c r="D6" s="16">
        <v>40000</v>
      </c>
      <c r="E6" s="16">
        <v>27000</v>
      </c>
      <c r="F6" s="16">
        <v>35000</v>
      </c>
      <c r="G6" s="99"/>
      <c r="H6" s="99"/>
    </row>
    <row r="7" spans="1:11" ht="27" customHeight="1" x14ac:dyDescent="0.2">
      <c r="B7" s="3" t="s">
        <v>4</v>
      </c>
      <c r="C7" s="103"/>
      <c r="D7" s="103"/>
      <c r="E7" s="103"/>
      <c r="F7" s="103"/>
    </row>
    <row r="11" spans="1:11" ht="18" x14ac:dyDescent="0.25">
      <c r="A11" s="11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2"/>
  <sheetViews>
    <sheetView workbookViewId="0">
      <selection activeCell="B11" sqref="B11"/>
    </sheetView>
  </sheetViews>
  <sheetFormatPr defaultColWidth="9" defaultRowHeight="12.75" x14ac:dyDescent="0.2"/>
  <cols>
    <col min="1" max="1" width="10.5703125" bestFit="1" customWidth="1"/>
    <col min="2" max="2" width="37.5703125" customWidth="1"/>
  </cols>
  <sheetData>
    <row r="1" spans="1:11" x14ac:dyDescent="0.2">
      <c r="A1" s="17" t="s">
        <v>2</v>
      </c>
      <c r="B1" t="s">
        <v>275</v>
      </c>
      <c r="G1" s="110" t="s">
        <v>2</v>
      </c>
      <c r="H1" s="110" t="s">
        <v>277</v>
      </c>
      <c r="I1" s="110" t="s">
        <v>62</v>
      </c>
      <c r="J1" s="110" t="s">
        <v>278</v>
      </c>
      <c r="K1" s="110" t="s">
        <v>279</v>
      </c>
    </row>
    <row r="2" spans="1:11" x14ac:dyDescent="0.2">
      <c r="A2" t="s">
        <v>14</v>
      </c>
      <c r="B2" s="4">
        <v>12.134615384615385</v>
      </c>
      <c r="G2" s="110" t="s">
        <v>14</v>
      </c>
      <c r="H2">
        <v>12.134615384615385</v>
      </c>
      <c r="I2">
        <v>3.3594871403465514</v>
      </c>
      <c r="J2" s="4">
        <v>26</v>
      </c>
      <c r="K2">
        <f>I2/(SQRT(J2))</f>
        <v>0.65884963401119578</v>
      </c>
    </row>
    <row r="3" spans="1:11" x14ac:dyDescent="0.2">
      <c r="A3" t="s">
        <v>8</v>
      </c>
      <c r="B3" s="4">
        <v>13.25</v>
      </c>
      <c r="G3" s="110" t="s">
        <v>8</v>
      </c>
      <c r="H3">
        <v>13.25</v>
      </c>
      <c r="I3">
        <v>3.6958207355188248</v>
      </c>
      <c r="J3" s="4">
        <v>12</v>
      </c>
      <c r="K3">
        <f t="shared" ref="K3:K6" si="0">I3/(SQRT(J3))</f>
        <v>1.0668915482641972</v>
      </c>
    </row>
    <row r="4" spans="1:11" x14ac:dyDescent="0.2">
      <c r="A4" t="s">
        <v>33</v>
      </c>
      <c r="B4" s="4">
        <v>13.875</v>
      </c>
      <c r="G4" s="110" t="s">
        <v>33</v>
      </c>
      <c r="H4">
        <v>13.875</v>
      </c>
      <c r="I4">
        <v>4.0510139824140676</v>
      </c>
      <c r="J4" s="4">
        <v>8</v>
      </c>
      <c r="K4">
        <f t="shared" si="0"/>
        <v>1.4322497288232543</v>
      </c>
    </row>
    <row r="5" spans="1:11" x14ac:dyDescent="0.2">
      <c r="A5" t="s">
        <v>22</v>
      </c>
      <c r="B5" s="4">
        <v>15.75</v>
      </c>
      <c r="G5" s="110" t="s">
        <v>22</v>
      </c>
      <c r="H5">
        <v>15.75</v>
      </c>
      <c r="I5">
        <v>2.8722813232690143</v>
      </c>
      <c r="J5" s="4">
        <v>4</v>
      </c>
      <c r="K5">
        <f t="shared" si="0"/>
        <v>1.4361406616345072</v>
      </c>
    </row>
    <row r="6" spans="1:11" x14ac:dyDescent="0.2">
      <c r="A6" t="s">
        <v>11</v>
      </c>
      <c r="B6" s="4">
        <v>12.666666666666666</v>
      </c>
      <c r="G6" s="110" t="s">
        <v>11</v>
      </c>
      <c r="H6">
        <v>12.666666666666666</v>
      </c>
      <c r="I6">
        <v>3.427827300200522</v>
      </c>
      <c r="J6" s="4">
        <v>9</v>
      </c>
      <c r="K6">
        <f t="shared" si="0"/>
        <v>1.1426091000668406</v>
      </c>
    </row>
    <row r="7" spans="1:11" x14ac:dyDescent="0.2">
      <c r="A7" t="s">
        <v>19</v>
      </c>
      <c r="B7" s="4">
        <v>12.125</v>
      </c>
      <c r="G7" s="110" t="s">
        <v>19</v>
      </c>
      <c r="H7">
        <v>12.125</v>
      </c>
      <c r="I7">
        <v>3.4820970692960298</v>
      </c>
      <c r="J7" s="4">
        <v>8</v>
      </c>
      <c r="K7">
        <f>I7/(SQRT(J7))</f>
        <v>1.231107225224513</v>
      </c>
    </row>
    <row r="10" spans="1:11" x14ac:dyDescent="0.2">
      <c r="A10" s="107"/>
      <c r="B10" s="107"/>
      <c r="C10" s="107"/>
      <c r="D10" s="107"/>
    </row>
    <row r="11" spans="1:11" x14ac:dyDescent="0.2">
      <c r="A11" s="108"/>
      <c r="B11" s="109"/>
      <c r="C11" s="107"/>
      <c r="D11" s="107"/>
    </row>
    <row r="12" spans="1:11" x14ac:dyDescent="0.2">
      <c r="A12" s="107"/>
      <c r="B12" s="104"/>
      <c r="C12" s="107"/>
      <c r="D12" s="107"/>
    </row>
    <row r="13" spans="1:11" ht="15" x14ac:dyDescent="0.25">
      <c r="A13" s="69"/>
      <c r="B13" s="66"/>
      <c r="C13" s="107"/>
      <c r="D13" s="107"/>
    </row>
    <row r="14" spans="1:11" ht="14.25" x14ac:dyDescent="0.2">
      <c r="A14" s="75"/>
      <c r="B14" s="75"/>
      <c r="C14" s="107"/>
      <c r="D14" s="107"/>
    </row>
    <row r="15" spans="1:11" ht="14.25" x14ac:dyDescent="0.2">
      <c r="A15" s="75"/>
      <c r="B15" s="75"/>
      <c r="C15" s="107"/>
      <c r="D15" s="107"/>
    </row>
    <row r="16" spans="1:11" ht="14.25" x14ac:dyDescent="0.2">
      <c r="A16" s="75"/>
      <c r="B16" s="75"/>
      <c r="C16" s="112"/>
      <c r="D16" s="112"/>
    </row>
    <row r="17" spans="1:4" ht="14.25" x14ac:dyDescent="0.2">
      <c r="A17" s="75"/>
      <c r="B17" s="75"/>
      <c r="C17" s="113"/>
      <c r="D17" s="113"/>
    </row>
    <row r="18" spans="1:4" ht="14.25" x14ac:dyDescent="0.2">
      <c r="A18" s="75"/>
      <c r="B18" s="75"/>
      <c r="C18" s="113"/>
      <c r="D18" s="113"/>
    </row>
    <row r="19" spans="1:4" ht="14.25" x14ac:dyDescent="0.2">
      <c r="A19" s="75"/>
      <c r="B19" s="75"/>
      <c r="C19" s="113"/>
      <c r="D19" s="113"/>
    </row>
    <row r="20" spans="1:4" x14ac:dyDescent="0.2">
      <c r="A20" s="107"/>
      <c r="B20" s="111"/>
      <c r="C20" s="113"/>
      <c r="D20" s="113"/>
    </row>
    <row r="21" spans="1:4" x14ac:dyDescent="0.2">
      <c r="A21" s="107"/>
      <c r="B21" s="111"/>
      <c r="C21" s="113"/>
      <c r="D21" s="113"/>
    </row>
    <row r="22" spans="1:4" x14ac:dyDescent="0.2">
      <c r="A22" s="107"/>
      <c r="B22" s="111"/>
      <c r="C22" s="113"/>
      <c r="D22" s="113"/>
    </row>
    <row r="23" spans="1:4" x14ac:dyDescent="0.2">
      <c r="A23" s="107"/>
      <c r="B23" s="104"/>
      <c r="C23" s="107"/>
      <c r="D23" s="107"/>
    </row>
    <row r="24" spans="1:4" x14ac:dyDescent="0.2">
      <c r="A24" s="107"/>
      <c r="B24" s="104"/>
      <c r="C24" s="107"/>
      <c r="D24" s="107"/>
    </row>
    <row r="25" spans="1:4" x14ac:dyDescent="0.2">
      <c r="A25" s="107"/>
      <c r="B25" s="104"/>
      <c r="C25" s="107"/>
      <c r="D25" s="107"/>
    </row>
    <row r="26" spans="1:4" x14ac:dyDescent="0.2">
      <c r="A26" s="107"/>
      <c r="B26" s="104"/>
      <c r="C26" s="107"/>
      <c r="D26" s="107"/>
    </row>
    <row r="27" spans="1:4" x14ac:dyDescent="0.2">
      <c r="A27" s="107"/>
      <c r="B27" s="104"/>
      <c r="C27" s="107"/>
      <c r="D27" s="107"/>
    </row>
    <row r="28" spans="1:4" x14ac:dyDescent="0.2">
      <c r="A28" s="107"/>
      <c r="B28" s="104"/>
      <c r="C28" s="107"/>
      <c r="D28" s="107"/>
    </row>
    <row r="29" spans="1:4" x14ac:dyDescent="0.2">
      <c r="A29" s="107"/>
      <c r="B29" s="104"/>
      <c r="C29" s="107"/>
      <c r="D29" s="107"/>
    </row>
    <row r="30" spans="1:4" x14ac:dyDescent="0.2">
      <c r="A30" s="107"/>
      <c r="B30" s="104"/>
      <c r="C30" s="107"/>
      <c r="D30" s="107"/>
    </row>
    <row r="31" spans="1:4" x14ac:dyDescent="0.2">
      <c r="A31" s="107"/>
      <c r="B31" s="104"/>
      <c r="C31" s="107"/>
      <c r="D31" s="107"/>
    </row>
    <row r="32" spans="1:4" x14ac:dyDescent="0.2">
      <c r="A32" s="107"/>
      <c r="B32" s="104"/>
      <c r="C32" s="107"/>
      <c r="D32" s="107"/>
    </row>
    <row r="33" spans="1:4" x14ac:dyDescent="0.2">
      <c r="A33" s="107"/>
      <c r="B33" s="104"/>
      <c r="C33" s="107"/>
      <c r="D33" s="107"/>
    </row>
    <row r="34" spans="1:4" x14ac:dyDescent="0.2">
      <c r="A34" s="107"/>
      <c r="B34" s="104"/>
      <c r="C34" s="107"/>
      <c r="D34" s="107"/>
    </row>
    <row r="35" spans="1:4" x14ac:dyDescent="0.2">
      <c r="A35" s="107"/>
      <c r="B35" s="104"/>
      <c r="C35" s="107"/>
      <c r="D35" s="107"/>
    </row>
    <row r="36" spans="1:4" x14ac:dyDescent="0.2">
      <c r="A36" s="107"/>
      <c r="B36" s="104"/>
      <c r="C36" s="107"/>
      <c r="D36" s="107"/>
    </row>
    <row r="37" spans="1:4" x14ac:dyDescent="0.2">
      <c r="A37" s="107"/>
      <c r="B37" s="104"/>
      <c r="C37" s="107"/>
      <c r="D37" s="107"/>
    </row>
    <row r="38" spans="1:4" x14ac:dyDescent="0.2">
      <c r="A38" s="107"/>
      <c r="B38" s="104"/>
      <c r="C38" s="107"/>
      <c r="D38" s="107"/>
    </row>
    <row r="39" spans="1:4" x14ac:dyDescent="0.2">
      <c r="A39" s="107"/>
      <c r="B39" s="104"/>
      <c r="C39" s="107"/>
      <c r="D39" s="107"/>
    </row>
    <row r="40" spans="1:4" x14ac:dyDescent="0.2">
      <c r="A40" s="107"/>
      <c r="B40" s="104"/>
      <c r="C40" s="107"/>
      <c r="D40" s="107"/>
    </row>
    <row r="41" spans="1:4" x14ac:dyDescent="0.2">
      <c r="A41" s="107"/>
      <c r="B41" s="104"/>
      <c r="C41" s="107"/>
      <c r="D41" s="107"/>
    </row>
    <row r="42" spans="1:4" x14ac:dyDescent="0.2">
      <c r="A42" s="107"/>
      <c r="B42" s="104"/>
      <c r="C42" s="107"/>
      <c r="D42" s="107"/>
    </row>
    <row r="43" spans="1:4" x14ac:dyDescent="0.2">
      <c r="A43" s="107"/>
      <c r="B43" s="104"/>
      <c r="C43" s="107"/>
      <c r="D43" s="107"/>
    </row>
    <row r="44" spans="1:4" x14ac:dyDescent="0.2">
      <c r="A44" s="107"/>
      <c r="B44" s="104"/>
      <c r="C44" s="107"/>
      <c r="D44" s="107"/>
    </row>
    <row r="45" spans="1:4" x14ac:dyDescent="0.2">
      <c r="A45" s="107"/>
      <c r="B45" s="104"/>
      <c r="C45" s="107"/>
      <c r="D45" s="107"/>
    </row>
    <row r="46" spans="1:4" x14ac:dyDescent="0.2">
      <c r="A46" s="107"/>
      <c r="B46" s="104"/>
      <c r="C46" s="107"/>
      <c r="D46" s="107"/>
    </row>
    <row r="47" spans="1:4" x14ac:dyDescent="0.2">
      <c r="A47" s="107"/>
      <c r="B47" s="104"/>
      <c r="C47" s="107"/>
      <c r="D47" s="107"/>
    </row>
    <row r="48" spans="1:4" x14ac:dyDescent="0.2">
      <c r="A48" s="107"/>
      <c r="B48" s="104"/>
      <c r="C48" s="107"/>
      <c r="D48" s="107"/>
    </row>
    <row r="49" spans="1:4" x14ac:dyDescent="0.2">
      <c r="A49" s="107"/>
      <c r="B49" s="104"/>
      <c r="C49" s="107"/>
      <c r="D49" s="107"/>
    </row>
    <row r="50" spans="1:4" x14ac:dyDescent="0.2">
      <c r="A50" s="107"/>
      <c r="B50" s="104"/>
      <c r="C50" s="107"/>
      <c r="D50" s="107"/>
    </row>
    <row r="51" spans="1:4" x14ac:dyDescent="0.2">
      <c r="A51" s="107"/>
      <c r="B51" s="104"/>
      <c r="C51" s="107"/>
      <c r="D51" s="107"/>
    </row>
    <row r="52" spans="1:4" x14ac:dyDescent="0.2">
      <c r="A52" s="107"/>
      <c r="B52" s="104"/>
      <c r="C52" s="107"/>
      <c r="D52" s="107"/>
    </row>
    <row r="53" spans="1:4" x14ac:dyDescent="0.2">
      <c r="A53" s="107"/>
      <c r="B53" s="104"/>
      <c r="C53" s="107"/>
      <c r="D53" s="107"/>
    </row>
    <row r="54" spans="1:4" x14ac:dyDescent="0.2">
      <c r="A54" s="107"/>
      <c r="B54" s="104"/>
      <c r="C54" s="107"/>
      <c r="D54" s="107"/>
    </row>
    <row r="55" spans="1:4" x14ac:dyDescent="0.2">
      <c r="A55" s="107"/>
      <c r="B55" s="104"/>
      <c r="C55" s="107"/>
      <c r="D55" s="107"/>
    </row>
    <row r="56" spans="1:4" x14ac:dyDescent="0.2">
      <c r="A56" s="107"/>
      <c r="B56" s="104"/>
      <c r="C56" s="107"/>
      <c r="D56" s="107"/>
    </row>
    <row r="57" spans="1:4" x14ac:dyDescent="0.2">
      <c r="A57" s="107"/>
      <c r="B57" s="104"/>
      <c r="C57" s="107"/>
      <c r="D57" s="107"/>
    </row>
    <row r="58" spans="1:4" x14ac:dyDescent="0.2">
      <c r="A58" s="107"/>
      <c r="B58" s="104"/>
      <c r="C58" s="107"/>
      <c r="D58" s="107"/>
    </row>
    <row r="59" spans="1:4" x14ac:dyDescent="0.2">
      <c r="A59" s="107"/>
      <c r="B59" s="104"/>
      <c r="C59" s="107"/>
      <c r="D59" s="107"/>
    </row>
    <row r="60" spans="1:4" x14ac:dyDescent="0.2">
      <c r="A60" s="107"/>
      <c r="B60" s="104"/>
      <c r="C60" s="107"/>
      <c r="D60" s="107"/>
    </row>
    <row r="61" spans="1:4" x14ac:dyDescent="0.2">
      <c r="A61" s="107"/>
      <c r="B61" s="104"/>
      <c r="C61" s="107"/>
      <c r="D61" s="107"/>
    </row>
    <row r="62" spans="1:4" x14ac:dyDescent="0.2">
      <c r="A62" s="107"/>
      <c r="B62" s="104"/>
      <c r="C62" s="107"/>
      <c r="D62" s="107"/>
    </row>
    <row r="63" spans="1:4" x14ac:dyDescent="0.2">
      <c r="A63" s="107"/>
      <c r="B63" s="104"/>
      <c r="C63" s="107"/>
      <c r="D63" s="107"/>
    </row>
    <row r="64" spans="1:4" x14ac:dyDescent="0.2">
      <c r="A64" s="107"/>
      <c r="B64" s="104"/>
      <c r="C64" s="107"/>
      <c r="D64" s="107"/>
    </row>
    <row r="65" spans="1:4" x14ac:dyDescent="0.2">
      <c r="A65" s="107"/>
      <c r="B65" s="104"/>
      <c r="C65" s="107"/>
      <c r="D65" s="107"/>
    </row>
    <row r="66" spans="1:4" x14ac:dyDescent="0.2">
      <c r="A66" s="107"/>
      <c r="B66" s="104"/>
      <c r="C66" s="107"/>
      <c r="D66" s="107"/>
    </row>
    <row r="67" spans="1:4" x14ac:dyDescent="0.2">
      <c r="A67" s="107"/>
      <c r="B67" s="104"/>
      <c r="C67" s="107"/>
      <c r="D67" s="107"/>
    </row>
    <row r="68" spans="1:4" x14ac:dyDescent="0.2">
      <c r="A68" s="107"/>
      <c r="B68" s="104"/>
      <c r="C68" s="107"/>
      <c r="D68" s="107"/>
    </row>
    <row r="69" spans="1:4" x14ac:dyDescent="0.2">
      <c r="A69" s="107"/>
      <c r="B69" s="104"/>
      <c r="C69" s="107"/>
      <c r="D69" s="107"/>
    </row>
    <row r="70" spans="1:4" x14ac:dyDescent="0.2">
      <c r="A70" s="107"/>
      <c r="B70" s="104"/>
      <c r="C70" s="107"/>
      <c r="D70" s="107"/>
    </row>
    <row r="71" spans="1:4" x14ac:dyDescent="0.2">
      <c r="A71" s="107"/>
      <c r="B71" s="104"/>
      <c r="C71" s="107"/>
      <c r="D71" s="107"/>
    </row>
    <row r="72" spans="1:4" x14ac:dyDescent="0.2">
      <c r="A72" s="107"/>
      <c r="B72" s="104"/>
      <c r="C72" s="107"/>
      <c r="D72" s="107"/>
    </row>
    <row r="73" spans="1:4" x14ac:dyDescent="0.2">
      <c r="A73" s="107"/>
      <c r="B73" s="104"/>
      <c r="C73" s="107"/>
      <c r="D73" s="107"/>
    </row>
    <row r="74" spans="1:4" x14ac:dyDescent="0.2">
      <c r="A74" s="107"/>
      <c r="B74" s="104"/>
      <c r="C74" s="107"/>
      <c r="D74" s="107"/>
    </row>
    <row r="75" spans="1:4" x14ac:dyDescent="0.2">
      <c r="A75" s="107"/>
      <c r="B75" s="104"/>
      <c r="C75" s="107"/>
      <c r="D75" s="107"/>
    </row>
    <row r="76" spans="1:4" x14ac:dyDescent="0.2">
      <c r="A76" s="107"/>
      <c r="B76" s="104"/>
      <c r="C76" s="107"/>
      <c r="D76" s="107"/>
    </row>
    <row r="77" spans="1:4" x14ac:dyDescent="0.2">
      <c r="A77" s="107"/>
      <c r="B77" s="104"/>
      <c r="C77" s="107"/>
      <c r="D77" s="107"/>
    </row>
    <row r="78" spans="1:4" x14ac:dyDescent="0.2">
      <c r="A78" s="107"/>
      <c r="B78" s="104"/>
      <c r="C78" s="107"/>
      <c r="D78" s="107"/>
    </row>
    <row r="79" spans="1:4" x14ac:dyDescent="0.2">
      <c r="A79" s="107"/>
      <c r="B79" s="104"/>
      <c r="C79" s="107"/>
      <c r="D79" s="107"/>
    </row>
    <row r="80" spans="1:4" x14ac:dyDescent="0.2">
      <c r="A80" s="107"/>
      <c r="B80" s="107"/>
      <c r="C80" s="107"/>
      <c r="D80" s="107"/>
    </row>
    <row r="81" spans="1:4" x14ac:dyDescent="0.2">
      <c r="A81" s="107"/>
      <c r="B81" s="107"/>
      <c r="C81" s="107"/>
      <c r="D81" s="107"/>
    </row>
    <row r="82" spans="1:4" x14ac:dyDescent="0.2">
      <c r="A82" s="107"/>
      <c r="B82" s="107"/>
      <c r="C82" s="107"/>
      <c r="D82" s="107"/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70"/>
  <sheetViews>
    <sheetView tabSelected="1" topLeftCell="D1" workbookViewId="0">
      <selection activeCell="K38" sqref="K38"/>
    </sheetView>
  </sheetViews>
  <sheetFormatPr defaultColWidth="9" defaultRowHeight="12.75" x14ac:dyDescent="0.2"/>
  <cols>
    <col min="1" max="1" width="9.85546875" customWidth="1"/>
    <col min="2" max="2" width="14" customWidth="1"/>
    <col min="3" max="3" width="10.5703125" customWidth="1"/>
    <col min="4" max="4" width="10.140625" customWidth="1"/>
    <col min="5" max="6" width="12.5703125" style="29" customWidth="1"/>
    <col min="7" max="7" width="13.85546875" style="29" customWidth="1"/>
    <col min="8" max="8" width="11.140625" style="29" customWidth="1"/>
    <col min="9" max="9" width="9.140625" style="29" customWidth="1"/>
    <col min="10" max="10" width="9.140625" customWidth="1"/>
    <col min="11" max="11" width="13.5703125" style="29" customWidth="1"/>
    <col min="13" max="13" width="14.140625" bestFit="1" customWidth="1"/>
    <col min="14" max="14" width="16.85546875" customWidth="1"/>
    <col min="15" max="15" width="9.85546875" customWidth="1"/>
  </cols>
  <sheetData>
    <row r="1" spans="1:14" s="59" customFormat="1" ht="25.5" customHeight="1" x14ac:dyDescent="0.2">
      <c r="A1" s="56" t="s">
        <v>222</v>
      </c>
      <c r="B1" s="56" t="s">
        <v>0</v>
      </c>
      <c r="C1" s="56" t="s">
        <v>1</v>
      </c>
      <c r="D1" s="56" t="s">
        <v>2</v>
      </c>
      <c r="E1" s="57" t="s">
        <v>233</v>
      </c>
      <c r="F1" s="57" t="s">
        <v>234</v>
      </c>
      <c r="G1" s="57" t="s">
        <v>235</v>
      </c>
      <c r="H1" s="57" t="s">
        <v>3</v>
      </c>
      <c r="I1" s="57" t="s">
        <v>4</v>
      </c>
      <c r="J1" s="56" t="s">
        <v>149</v>
      </c>
      <c r="K1" s="57" t="s">
        <v>236</v>
      </c>
      <c r="L1" s="56" t="s">
        <v>5</v>
      </c>
      <c r="M1"/>
      <c r="N1"/>
    </row>
    <row r="2" spans="1:14" x14ac:dyDescent="0.2">
      <c r="A2" s="19" t="s">
        <v>156</v>
      </c>
      <c r="B2" s="19" t="s">
        <v>12</v>
      </c>
      <c r="C2" s="19" t="s">
        <v>13</v>
      </c>
      <c r="D2" s="19" t="s">
        <v>14</v>
      </c>
      <c r="E2" s="27">
        <v>13</v>
      </c>
      <c r="F2" s="27">
        <v>16</v>
      </c>
      <c r="G2" s="27">
        <v>7</v>
      </c>
      <c r="H2" s="27">
        <v>27</v>
      </c>
      <c r="I2" s="27">
        <v>63</v>
      </c>
      <c r="J2" s="19" t="str">
        <f>IF(I2&gt;=50,"Pass","Fail")</f>
        <v>Pass</v>
      </c>
      <c r="K2" s="27">
        <f>COUNTIF(E2:H2, "")</f>
        <v>0</v>
      </c>
      <c r="L2" s="19"/>
      <c r="M2" t="s">
        <v>250</v>
      </c>
      <c r="N2" t="s">
        <v>284</v>
      </c>
    </row>
    <row r="3" spans="1:14" x14ac:dyDescent="0.2">
      <c r="A3" s="19" t="s">
        <v>157</v>
      </c>
      <c r="B3" s="19" t="s">
        <v>15</v>
      </c>
      <c r="C3" s="19" t="s">
        <v>16</v>
      </c>
      <c r="D3" s="19" t="s">
        <v>14</v>
      </c>
      <c r="E3" s="27">
        <v>9</v>
      </c>
      <c r="F3" s="27">
        <v>17</v>
      </c>
      <c r="G3" s="27">
        <v>5</v>
      </c>
      <c r="H3" s="27">
        <v>37.5</v>
      </c>
      <c r="I3" s="27">
        <v>68.5</v>
      </c>
      <c r="J3" s="19" t="str">
        <f t="shared" ref="J3:J66" si="0">IF(I3&gt;=50,"Pass","Fail")</f>
        <v>Pass</v>
      </c>
      <c r="K3" s="27">
        <f t="shared" ref="K3:K66" si="1">COUNTIF(E3:H3, "")</f>
        <v>0</v>
      </c>
      <c r="L3" s="19"/>
      <c r="M3" s="58" t="s">
        <v>148</v>
      </c>
      <c r="N3" s="59" t="s">
        <v>281</v>
      </c>
    </row>
    <row r="4" spans="1:14" x14ac:dyDescent="0.2">
      <c r="A4" s="19" t="s">
        <v>160</v>
      </c>
      <c r="B4" s="19" t="s">
        <v>23</v>
      </c>
      <c r="C4" s="19" t="s">
        <v>24</v>
      </c>
      <c r="D4" s="19" t="s">
        <v>14</v>
      </c>
      <c r="E4" s="27">
        <v>17</v>
      </c>
      <c r="F4" s="27">
        <v>19</v>
      </c>
      <c r="G4" s="27">
        <v>7</v>
      </c>
      <c r="H4" s="27">
        <v>37</v>
      </c>
      <c r="I4" s="27">
        <v>80</v>
      </c>
      <c r="J4" s="19" t="str">
        <f t="shared" si="0"/>
        <v>Pass</v>
      </c>
      <c r="K4" s="27">
        <f t="shared" si="1"/>
        <v>0</v>
      </c>
      <c r="L4" s="19" t="s">
        <v>237</v>
      </c>
      <c r="M4" s="5" t="s">
        <v>223</v>
      </c>
      <c r="N4" t="s">
        <v>280</v>
      </c>
    </row>
    <row r="5" spans="1:14" x14ac:dyDescent="0.2">
      <c r="A5" s="19" t="s">
        <v>162</v>
      </c>
      <c r="B5" s="19" t="s">
        <v>27</v>
      </c>
      <c r="C5" s="19" t="s">
        <v>28</v>
      </c>
      <c r="D5" s="19" t="s">
        <v>14</v>
      </c>
      <c r="E5" s="27">
        <v>9</v>
      </c>
      <c r="F5" s="27"/>
      <c r="G5" s="27">
        <v>4</v>
      </c>
      <c r="H5" s="27"/>
      <c r="I5" s="27">
        <v>13</v>
      </c>
      <c r="J5" s="19" t="str">
        <f t="shared" si="0"/>
        <v>Fail</v>
      </c>
      <c r="K5" s="27">
        <f t="shared" si="1"/>
        <v>2</v>
      </c>
      <c r="L5" s="19"/>
      <c r="M5" s="5" t="s">
        <v>224</v>
      </c>
      <c r="N5" t="s">
        <v>282</v>
      </c>
    </row>
    <row r="6" spans="1:14" x14ac:dyDescent="0.2">
      <c r="A6" s="19" t="s">
        <v>163</v>
      </c>
      <c r="B6" s="19" t="s">
        <v>29</v>
      </c>
      <c r="C6" s="19" t="s">
        <v>30</v>
      </c>
      <c r="D6" s="19" t="s">
        <v>14</v>
      </c>
      <c r="E6" s="27">
        <v>9</v>
      </c>
      <c r="F6" s="27">
        <v>15</v>
      </c>
      <c r="G6" s="27">
        <v>6</v>
      </c>
      <c r="H6" s="27">
        <v>41</v>
      </c>
      <c r="I6" s="27">
        <v>71</v>
      </c>
      <c r="J6" s="19" t="str">
        <f t="shared" si="0"/>
        <v>Pass</v>
      </c>
      <c r="K6" s="27">
        <f t="shared" si="1"/>
        <v>0</v>
      </c>
      <c r="L6" s="19"/>
      <c r="M6" s="5" t="s">
        <v>225</v>
      </c>
      <c r="N6" t="s">
        <v>283</v>
      </c>
    </row>
    <row r="7" spans="1:14" x14ac:dyDescent="0.2">
      <c r="A7" s="19" t="s">
        <v>165</v>
      </c>
      <c r="B7" s="19" t="s">
        <v>34</v>
      </c>
      <c r="C7" s="19" t="s">
        <v>35</v>
      </c>
      <c r="D7" s="19" t="s">
        <v>14</v>
      </c>
      <c r="E7" s="27">
        <v>17</v>
      </c>
      <c r="F7" s="27">
        <v>8</v>
      </c>
      <c r="G7" s="27">
        <v>9</v>
      </c>
      <c r="H7" s="27">
        <v>43</v>
      </c>
      <c r="I7" s="27">
        <v>77</v>
      </c>
      <c r="J7" s="19" t="str">
        <f t="shared" si="0"/>
        <v>Pass</v>
      </c>
      <c r="K7" s="27">
        <f t="shared" si="1"/>
        <v>0</v>
      </c>
      <c r="L7" s="19"/>
    </row>
    <row r="8" spans="1:14" x14ac:dyDescent="0.2">
      <c r="A8" s="19" t="s">
        <v>166</v>
      </c>
      <c r="B8" s="19" t="s">
        <v>36</v>
      </c>
      <c r="C8" s="19" t="s">
        <v>37</v>
      </c>
      <c r="D8" s="19" t="s">
        <v>14</v>
      </c>
      <c r="E8" s="27">
        <v>11</v>
      </c>
      <c r="F8" s="27">
        <v>8</v>
      </c>
      <c r="G8" s="27">
        <v>7</v>
      </c>
      <c r="H8" s="27"/>
      <c r="I8" s="27">
        <v>26</v>
      </c>
      <c r="J8" s="19" t="str">
        <f t="shared" si="0"/>
        <v>Fail</v>
      </c>
      <c r="K8" s="27">
        <f t="shared" si="1"/>
        <v>1</v>
      </c>
      <c r="L8" s="19"/>
    </row>
    <row r="9" spans="1:14" x14ac:dyDescent="0.2">
      <c r="A9" s="19" t="s">
        <v>173</v>
      </c>
      <c r="B9" s="19" t="s">
        <v>49</v>
      </c>
      <c r="C9" s="19" t="s">
        <v>50</v>
      </c>
      <c r="D9" s="19" t="s">
        <v>14</v>
      </c>
      <c r="E9" s="27">
        <v>15</v>
      </c>
      <c r="F9" s="27">
        <v>18</v>
      </c>
      <c r="G9" s="27">
        <v>3</v>
      </c>
      <c r="H9" s="27">
        <v>37.5</v>
      </c>
      <c r="I9" s="27">
        <v>73.5</v>
      </c>
      <c r="J9" s="19" t="str">
        <f t="shared" si="0"/>
        <v>Pass</v>
      </c>
      <c r="K9" s="27">
        <f t="shared" si="1"/>
        <v>0</v>
      </c>
      <c r="L9" s="19"/>
    </row>
    <row r="10" spans="1:14" x14ac:dyDescent="0.2">
      <c r="A10" s="19" t="s">
        <v>179</v>
      </c>
      <c r="B10" s="19" t="s">
        <v>61</v>
      </c>
      <c r="C10" s="19" t="s">
        <v>62</v>
      </c>
      <c r="D10" s="19" t="s">
        <v>14</v>
      </c>
      <c r="E10" s="27">
        <v>15</v>
      </c>
      <c r="F10" s="27">
        <v>16.5</v>
      </c>
      <c r="G10" s="27">
        <v>4</v>
      </c>
      <c r="H10" s="27">
        <v>25</v>
      </c>
      <c r="I10" s="27">
        <v>60.5</v>
      </c>
      <c r="J10" s="19" t="str">
        <f t="shared" si="0"/>
        <v>Pass</v>
      </c>
      <c r="K10" s="27">
        <f t="shared" si="1"/>
        <v>0</v>
      </c>
      <c r="L10" s="19"/>
    </row>
    <row r="11" spans="1:14" x14ac:dyDescent="0.2">
      <c r="A11" s="19" t="s">
        <v>180</v>
      </c>
      <c r="B11" s="19" t="s">
        <v>63</v>
      </c>
      <c r="C11" s="19" t="s">
        <v>64</v>
      </c>
      <c r="D11" s="19" t="s">
        <v>14</v>
      </c>
      <c r="E11" s="27">
        <v>18.25</v>
      </c>
      <c r="F11" s="27">
        <v>17</v>
      </c>
      <c r="G11" s="27">
        <v>4</v>
      </c>
      <c r="H11" s="27">
        <v>37.5</v>
      </c>
      <c r="I11" s="27">
        <v>76.75</v>
      </c>
      <c r="J11" s="19" t="str">
        <f t="shared" si="0"/>
        <v>Pass</v>
      </c>
      <c r="K11" s="27">
        <f t="shared" si="1"/>
        <v>0</v>
      </c>
      <c r="L11" s="19"/>
    </row>
    <row r="12" spans="1:14" x14ac:dyDescent="0.2">
      <c r="A12" s="19" t="s">
        <v>182</v>
      </c>
      <c r="B12" s="19" t="s">
        <v>67</v>
      </c>
      <c r="C12" s="19" t="s">
        <v>68</v>
      </c>
      <c r="D12" s="19" t="s">
        <v>14</v>
      </c>
      <c r="E12" s="27">
        <v>17.25</v>
      </c>
      <c r="F12" s="27">
        <v>17</v>
      </c>
      <c r="G12" s="27">
        <v>9</v>
      </c>
      <c r="H12" s="27">
        <v>35</v>
      </c>
      <c r="I12" s="27">
        <v>78.25</v>
      </c>
      <c r="J12" s="19" t="str">
        <f t="shared" si="0"/>
        <v>Pass</v>
      </c>
      <c r="K12" s="27">
        <f t="shared" si="1"/>
        <v>0</v>
      </c>
      <c r="L12" s="19"/>
    </row>
    <row r="13" spans="1:14" x14ac:dyDescent="0.2">
      <c r="A13" s="19" t="s">
        <v>186</v>
      </c>
      <c r="B13" s="19" t="s">
        <v>74</v>
      </c>
      <c r="C13" s="19" t="s">
        <v>75</v>
      </c>
      <c r="D13" s="19" t="s">
        <v>14</v>
      </c>
      <c r="E13" s="27">
        <v>13</v>
      </c>
      <c r="F13" s="27">
        <v>15</v>
      </c>
      <c r="G13" s="27">
        <v>7</v>
      </c>
      <c r="H13" s="27">
        <v>26</v>
      </c>
      <c r="I13" s="27">
        <v>61</v>
      </c>
      <c r="J13" s="19" t="str">
        <f t="shared" si="0"/>
        <v>Pass</v>
      </c>
      <c r="K13" s="27">
        <f t="shared" si="1"/>
        <v>0</v>
      </c>
      <c r="L13" s="19"/>
    </row>
    <row r="14" spans="1:14" x14ac:dyDescent="0.2">
      <c r="A14" s="19" t="s">
        <v>187</v>
      </c>
      <c r="B14" s="19" t="s">
        <v>76</v>
      </c>
      <c r="C14" s="19" t="s">
        <v>62</v>
      </c>
      <c r="D14" s="19" t="s">
        <v>14</v>
      </c>
      <c r="E14" s="27">
        <v>11</v>
      </c>
      <c r="F14" s="27">
        <v>8</v>
      </c>
      <c r="G14" s="27">
        <v>6</v>
      </c>
      <c r="H14" s="27">
        <v>43</v>
      </c>
      <c r="I14" s="27">
        <v>68</v>
      </c>
      <c r="J14" s="19" t="str">
        <f t="shared" si="0"/>
        <v>Pass</v>
      </c>
      <c r="K14" s="27">
        <f t="shared" si="1"/>
        <v>0</v>
      </c>
      <c r="L14" s="19"/>
    </row>
    <row r="15" spans="1:14" x14ac:dyDescent="0.2">
      <c r="A15" s="19" t="s">
        <v>188</v>
      </c>
      <c r="B15" s="19" t="s">
        <v>6</v>
      </c>
      <c r="C15" s="19" t="s">
        <v>7</v>
      </c>
      <c r="D15" s="19" t="s">
        <v>14</v>
      </c>
      <c r="E15" s="27">
        <v>8</v>
      </c>
      <c r="F15" s="27"/>
      <c r="G15" s="27">
        <v>3</v>
      </c>
      <c r="H15" s="27">
        <v>37</v>
      </c>
      <c r="I15" s="27">
        <v>48</v>
      </c>
      <c r="J15" s="19" t="str">
        <f t="shared" si="0"/>
        <v>Fail</v>
      </c>
      <c r="K15" s="27">
        <f t="shared" si="1"/>
        <v>1</v>
      </c>
      <c r="L15" s="19"/>
    </row>
    <row r="16" spans="1:14" x14ac:dyDescent="0.2">
      <c r="A16" s="19" t="s">
        <v>189</v>
      </c>
      <c r="B16" s="19" t="s">
        <v>9</v>
      </c>
      <c r="C16" s="19" t="s">
        <v>47</v>
      </c>
      <c r="D16" s="19" t="s">
        <v>14</v>
      </c>
      <c r="E16" s="27">
        <v>12</v>
      </c>
      <c r="F16" s="27">
        <v>11</v>
      </c>
      <c r="G16" s="27">
        <v>2</v>
      </c>
      <c r="H16" s="27">
        <v>32</v>
      </c>
      <c r="I16" s="27">
        <v>57</v>
      </c>
      <c r="J16" s="19" t="str">
        <f t="shared" si="0"/>
        <v>Pass</v>
      </c>
      <c r="K16" s="27">
        <f t="shared" si="1"/>
        <v>0</v>
      </c>
      <c r="L16" s="19"/>
    </row>
    <row r="17" spans="1:12" x14ac:dyDescent="0.2">
      <c r="A17" s="19" t="s">
        <v>190</v>
      </c>
      <c r="B17" s="19" t="s">
        <v>12</v>
      </c>
      <c r="C17" s="19" t="s">
        <v>73</v>
      </c>
      <c r="D17" s="19" t="s">
        <v>14</v>
      </c>
      <c r="E17" s="27">
        <v>12</v>
      </c>
      <c r="F17" s="27">
        <v>10</v>
      </c>
      <c r="G17" s="27">
        <v>6</v>
      </c>
      <c r="H17" s="27">
        <v>37.5</v>
      </c>
      <c r="I17" s="27">
        <v>65.5</v>
      </c>
      <c r="J17" s="19" t="str">
        <f t="shared" si="0"/>
        <v>Pass</v>
      </c>
      <c r="K17" s="27">
        <f t="shared" si="1"/>
        <v>0</v>
      </c>
      <c r="L17" s="19"/>
    </row>
    <row r="18" spans="1:12" x14ac:dyDescent="0.2">
      <c r="A18" s="19" t="s">
        <v>191</v>
      </c>
      <c r="B18" s="19" t="s">
        <v>15</v>
      </c>
      <c r="C18" s="19" t="s">
        <v>10</v>
      </c>
      <c r="D18" s="19" t="s">
        <v>14</v>
      </c>
      <c r="E18" s="27">
        <v>8</v>
      </c>
      <c r="F18" s="27">
        <v>16</v>
      </c>
      <c r="G18" s="27">
        <v>7</v>
      </c>
      <c r="H18" s="27">
        <v>26</v>
      </c>
      <c r="I18" s="27">
        <v>57</v>
      </c>
      <c r="J18" s="19" t="str">
        <f t="shared" si="0"/>
        <v>Pass</v>
      </c>
      <c r="K18" s="27">
        <f t="shared" si="1"/>
        <v>0</v>
      </c>
      <c r="L18" s="19"/>
    </row>
    <row r="19" spans="1:12" x14ac:dyDescent="0.2">
      <c r="A19" s="19" t="s">
        <v>192</v>
      </c>
      <c r="B19" s="19" t="s">
        <v>17</v>
      </c>
      <c r="C19" s="19" t="s">
        <v>43</v>
      </c>
      <c r="D19" s="19" t="s">
        <v>14</v>
      </c>
      <c r="E19" s="27">
        <v>12</v>
      </c>
      <c r="F19" s="27">
        <v>17</v>
      </c>
      <c r="G19" s="27">
        <v>8</v>
      </c>
      <c r="H19" s="27">
        <v>25</v>
      </c>
      <c r="I19" s="27">
        <v>62</v>
      </c>
      <c r="J19" s="19" t="str">
        <f t="shared" si="0"/>
        <v>Pass</v>
      </c>
      <c r="K19" s="27">
        <f t="shared" si="1"/>
        <v>0</v>
      </c>
      <c r="L19" s="19"/>
    </row>
    <row r="20" spans="1:12" x14ac:dyDescent="0.2">
      <c r="A20" s="19" t="s">
        <v>193</v>
      </c>
      <c r="B20" s="19" t="s">
        <v>20</v>
      </c>
      <c r="C20" s="19" t="s">
        <v>13</v>
      </c>
      <c r="D20" s="19" t="s">
        <v>14</v>
      </c>
      <c r="E20" s="27">
        <v>14</v>
      </c>
      <c r="F20" s="27">
        <v>16</v>
      </c>
      <c r="G20" s="27">
        <v>9</v>
      </c>
      <c r="H20" s="27">
        <v>29.5</v>
      </c>
      <c r="I20" s="27">
        <v>68.5</v>
      </c>
      <c r="J20" s="19" t="str">
        <f t="shared" si="0"/>
        <v>Pass</v>
      </c>
      <c r="K20" s="27">
        <f t="shared" si="1"/>
        <v>0</v>
      </c>
      <c r="L20" s="19"/>
    </row>
    <row r="21" spans="1:12" x14ac:dyDescent="0.2">
      <c r="A21" s="19" t="s">
        <v>194</v>
      </c>
      <c r="B21" s="19" t="s">
        <v>23</v>
      </c>
      <c r="C21" s="19" t="s">
        <v>75</v>
      </c>
      <c r="D21" s="19" t="s">
        <v>14</v>
      </c>
      <c r="E21" s="27">
        <v>15</v>
      </c>
      <c r="F21" s="27">
        <v>10</v>
      </c>
      <c r="G21" s="27">
        <v>4</v>
      </c>
      <c r="H21" s="27">
        <v>35</v>
      </c>
      <c r="I21" s="27">
        <v>64</v>
      </c>
      <c r="J21" s="19" t="str">
        <f t="shared" si="0"/>
        <v>Pass</v>
      </c>
      <c r="K21" s="27">
        <f t="shared" si="1"/>
        <v>0</v>
      </c>
      <c r="L21" s="19"/>
    </row>
    <row r="22" spans="1:12" x14ac:dyDescent="0.2">
      <c r="A22" s="19" t="s">
        <v>195</v>
      </c>
      <c r="B22" s="19" t="s">
        <v>25</v>
      </c>
      <c r="C22" s="19" t="s">
        <v>24</v>
      </c>
      <c r="D22" s="19" t="s">
        <v>14</v>
      </c>
      <c r="E22" s="27">
        <v>10</v>
      </c>
      <c r="F22" s="27">
        <v>11</v>
      </c>
      <c r="G22" s="27">
        <v>5</v>
      </c>
      <c r="H22" s="27">
        <v>37</v>
      </c>
      <c r="I22" s="27">
        <v>63</v>
      </c>
      <c r="J22" s="19" t="str">
        <f t="shared" si="0"/>
        <v>Pass</v>
      </c>
      <c r="K22" s="27">
        <f t="shared" si="1"/>
        <v>0</v>
      </c>
      <c r="L22" s="19"/>
    </row>
    <row r="23" spans="1:12" x14ac:dyDescent="0.2">
      <c r="A23" s="19" t="s">
        <v>196</v>
      </c>
      <c r="B23" s="19" t="s">
        <v>27</v>
      </c>
      <c r="C23" s="19" t="s">
        <v>58</v>
      </c>
      <c r="D23" s="19" t="s">
        <v>14</v>
      </c>
      <c r="E23" s="27">
        <v>8</v>
      </c>
      <c r="F23" s="27">
        <v>13</v>
      </c>
      <c r="G23" s="27">
        <v>6</v>
      </c>
      <c r="H23" s="27">
        <v>27.5</v>
      </c>
      <c r="I23" s="27">
        <v>54.5</v>
      </c>
      <c r="J23" s="19" t="str">
        <f t="shared" si="0"/>
        <v>Pass</v>
      </c>
      <c r="K23" s="27">
        <f t="shared" si="1"/>
        <v>0</v>
      </c>
      <c r="L23" s="19"/>
    </row>
    <row r="24" spans="1:12" x14ac:dyDescent="0.2">
      <c r="A24" s="19" t="s">
        <v>197</v>
      </c>
      <c r="B24" s="19" t="s">
        <v>29</v>
      </c>
      <c r="C24" s="19" t="s">
        <v>16</v>
      </c>
      <c r="D24" s="19" t="s">
        <v>14</v>
      </c>
      <c r="E24" s="27">
        <v>8</v>
      </c>
      <c r="F24" s="27"/>
      <c r="G24" s="27">
        <v>3</v>
      </c>
      <c r="H24" s="27"/>
      <c r="I24" s="27">
        <v>11</v>
      </c>
      <c r="J24" s="19" t="str">
        <f t="shared" si="0"/>
        <v>Fail</v>
      </c>
      <c r="K24" s="27">
        <f t="shared" si="1"/>
        <v>2</v>
      </c>
      <c r="L24" s="19"/>
    </row>
    <row r="25" spans="1:12" x14ac:dyDescent="0.2">
      <c r="A25" s="19" t="s">
        <v>198</v>
      </c>
      <c r="B25" s="19" t="s">
        <v>31</v>
      </c>
      <c r="C25" s="19" t="s">
        <v>18</v>
      </c>
      <c r="D25" s="19" t="s">
        <v>14</v>
      </c>
      <c r="E25" s="27">
        <v>8</v>
      </c>
      <c r="F25" s="27">
        <v>18</v>
      </c>
      <c r="G25" s="27">
        <v>4</v>
      </c>
      <c r="H25" s="27">
        <v>37.5</v>
      </c>
      <c r="I25" s="27">
        <v>67.5</v>
      </c>
      <c r="J25" s="19" t="str">
        <f t="shared" si="0"/>
        <v>Pass</v>
      </c>
      <c r="K25" s="27">
        <f t="shared" si="1"/>
        <v>0</v>
      </c>
      <c r="L25" s="19"/>
    </row>
    <row r="26" spans="1:12" x14ac:dyDescent="0.2">
      <c r="A26" s="19" t="s">
        <v>199</v>
      </c>
      <c r="B26" s="19" t="s">
        <v>34</v>
      </c>
      <c r="C26" s="19" t="s">
        <v>54</v>
      </c>
      <c r="D26" s="19" t="s">
        <v>14</v>
      </c>
      <c r="E26" s="27">
        <v>16</v>
      </c>
      <c r="F26" s="27">
        <v>18</v>
      </c>
      <c r="G26" s="27">
        <v>5</v>
      </c>
      <c r="H26" s="27">
        <v>37.5</v>
      </c>
      <c r="I26" s="27">
        <v>76.5</v>
      </c>
      <c r="J26" s="19" t="str">
        <f t="shared" si="0"/>
        <v>Pass</v>
      </c>
      <c r="K26" s="27">
        <f t="shared" si="1"/>
        <v>0</v>
      </c>
      <c r="L26" s="19"/>
    </row>
    <row r="27" spans="1:12" x14ac:dyDescent="0.2">
      <c r="A27" s="19" t="s">
        <v>200</v>
      </c>
      <c r="B27" s="19" t="s">
        <v>36</v>
      </c>
      <c r="C27" s="19" t="s">
        <v>48</v>
      </c>
      <c r="D27" s="19" t="s">
        <v>14</v>
      </c>
      <c r="E27" s="27">
        <v>10</v>
      </c>
      <c r="F27" s="27">
        <v>18</v>
      </c>
      <c r="G27" s="27">
        <v>6</v>
      </c>
      <c r="H27" s="27">
        <v>30</v>
      </c>
      <c r="I27" s="27">
        <v>64</v>
      </c>
      <c r="J27" s="19" t="str">
        <f t="shared" si="0"/>
        <v>Pass</v>
      </c>
      <c r="K27" s="27">
        <f t="shared" si="1"/>
        <v>0</v>
      </c>
      <c r="L27" s="19"/>
    </row>
    <row r="28" spans="1:12" x14ac:dyDescent="0.2">
      <c r="A28" s="19" t="s">
        <v>154</v>
      </c>
      <c r="B28" s="19" t="s">
        <v>6</v>
      </c>
      <c r="C28" s="19" t="s">
        <v>7</v>
      </c>
      <c r="D28" s="19" t="s">
        <v>8</v>
      </c>
      <c r="E28" s="27">
        <v>10</v>
      </c>
      <c r="F28" s="27">
        <v>17</v>
      </c>
      <c r="G28" s="27">
        <v>8</v>
      </c>
      <c r="H28" s="27">
        <v>36</v>
      </c>
      <c r="I28" s="27">
        <v>71</v>
      </c>
      <c r="J28" s="19" t="str">
        <f t="shared" si="0"/>
        <v>Pass</v>
      </c>
      <c r="K28" s="27">
        <f t="shared" si="1"/>
        <v>0</v>
      </c>
      <c r="L28" s="19"/>
    </row>
    <row r="29" spans="1:12" x14ac:dyDescent="0.2">
      <c r="A29" s="19" t="s">
        <v>161</v>
      </c>
      <c r="B29" s="19" t="s">
        <v>25</v>
      </c>
      <c r="C29" s="19" t="s">
        <v>26</v>
      </c>
      <c r="D29" s="19" t="s">
        <v>8</v>
      </c>
      <c r="E29" s="27">
        <v>11</v>
      </c>
      <c r="F29" s="27">
        <v>16</v>
      </c>
      <c r="G29" s="27">
        <v>7</v>
      </c>
      <c r="H29" s="27">
        <v>36</v>
      </c>
      <c r="I29" s="27">
        <v>70</v>
      </c>
      <c r="J29" s="19" t="str">
        <f t="shared" si="0"/>
        <v>Pass</v>
      </c>
      <c r="K29" s="27">
        <f t="shared" si="1"/>
        <v>0</v>
      </c>
      <c r="L29" s="19"/>
    </row>
    <row r="30" spans="1:12" x14ac:dyDescent="0.2">
      <c r="A30" s="19" t="s">
        <v>170</v>
      </c>
      <c r="B30" s="19" t="s">
        <v>44</v>
      </c>
      <c r="C30" s="19" t="s">
        <v>45</v>
      </c>
      <c r="D30" s="19" t="s">
        <v>8</v>
      </c>
      <c r="E30" s="27">
        <v>16</v>
      </c>
      <c r="F30" s="27">
        <v>14.5</v>
      </c>
      <c r="G30" s="27">
        <v>6</v>
      </c>
      <c r="H30" s="27">
        <v>27</v>
      </c>
      <c r="I30" s="27">
        <v>63.5</v>
      </c>
      <c r="J30" s="19" t="str">
        <f t="shared" si="0"/>
        <v>Pass</v>
      </c>
      <c r="K30" s="27">
        <f t="shared" si="1"/>
        <v>0</v>
      </c>
      <c r="L30" s="19"/>
    </row>
    <row r="31" spans="1:12" x14ac:dyDescent="0.2">
      <c r="A31" s="19" t="s">
        <v>171</v>
      </c>
      <c r="B31" s="19" t="s">
        <v>46</v>
      </c>
      <c r="C31" s="19" t="s">
        <v>47</v>
      </c>
      <c r="D31" s="19" t="s">
        <v>8</v>
      </c>
      <c r="E31" s="27">
        <v>11</v>
      </c>
      <c r="F31" s="27">
        <v>17</v>
      </c>
      <c r="G31" s="27">
        <v>5</v>
      </c>
      <c r="H31" s="27">
        <v>41</v>
      </c>
      <c r="I31" s="27">
        <v>74</v>
      </c>
      <c r="J31" s="19" t="str">
        <f t="shared" si="0"/>
        <v>Pass</v>
      </c>
      <c r="K31" s="27">
        <f t="shared" si="1"/>
        <v>0</v>
      </c>
      <c r="L31" s="55"/>
    </row>
    <row r="32" spans="1:12" x14ac:dyDescent="0.2">
      <c r="A32" s="19" t="s">
        <v>181</v>
      </c>
      <c r="B32" s="19" t="s">
        <v>65</v>
      </c>
      <c r="C32" s="19" t="s">
        <v>66</v>
      </c>
      <c r="D32" s="19" t="s">
        <v>8</v>
      </c>
      <c r="E32" s="27">
        <v>7</v>
      </c>
      <c r="F32" s="27">
        <v>17</v>
      </c>
      <c r="G32" s="27">
        <v>8.75</v>
      </c>
      <c r="H32" s="27">
        <v>43</v>
      </c>
      <c r="I32" s="27">
        <v>75.75</v>
      </c>
      <c r="J32" s="19" t="str">
        <f t="shared" si="0"/>
        <v>Pass</v>
      </c>
      <c r="K32" s="27">
        <f t="shared" si="1"/>
        <v>0</v>
      </c>
      <c r="L32" s="19"/>
    </row>
    <row r="33" spans="1:16" x14ac:dyDescent="0.2">
      <c r="A33" s="19" t="s">
        <v>183</v>
      </c>
      <c r="B33" s="19" t="s">
        <v>69</v>
      </c>
      <c r="C33" s="19" t="s">
        <v>39</v>
      </c>
      <c r="D33" s="19" t="s">
        <v>8</v>
      </c>
      <c r="E33" s="27">
        <v>17</v>
      </c>
      <c r="F33" s="27">
        <v>10</v>
      </c>
      <c r="G33" s="27">
        <v>4</v>
      </c>
      <c r="H33" s="27">
        <v>37.5</v>
      </c>
      <c r="I33" s="27">
        <v>68.5</v>
      </c>
      <c r="J33" s="19" t="str">
        <f t="shared" si="0"/>
        <v>Pass</v>
      </c>
      <c r="K33" s="27">
        <f t="shared" si="1"/>
        <v>0</v>
      </c>
      <c r="L33" s="19"/>
    </row>
    <row r="34" spans="1:16" x14ac:dyDescent="0.2">
      <c r="A34" s="19" t="s">
        <v>201</v>
      </c>
      <c r="B34" s="19" t="s">
        <v>38</v>
      </c>
      <c r="C34" s="19" t="s">
        <v>35</v>
      </c>
      <c r="D34" s="19" t="s">
        <v>8</v>
      </c>
      <c r="E34" s="27">
        <v>18</v>
      </c>
      <c r="F34" s="27">
        <v>10</v>
      </c>
      <c r="G34" s="27">
        <v>9</v>
      </c>
      <c r="H34" s="27">
        <v>37.5</v>
      </c>
      <c r="I34" s="27">
        <v>74.5</v>
      </c>
      <c r="J34" s="19" t="str">
        <f t="shared" si="0"/>
        <v>Pass</v>
      </c>
      <c r="K34" s="27">
        <f t="shared" si="1"/>
        <v>0</v>
      </c>
      <c r="L34" s="19"/>
    </row>
    <row r="35" spans="1:16" x14ac:dyDescent="0.2">
      <c r="A35" s="19" t="s">
        <v>202</v>
      </c>
      <c r="B35" s="19" t="s">
        <v>40</v>
      </c>
      <c r="C35" s="19" t="s">
        <v>37</v>
      </c>
      <c r="D35" s="19" t="s">
        <v>8</v>
      </c>
      <c r="E35" s="27">
        <v>14</v>
      </c>
      <c r="F35" s="27">
        <v>17</v>
      </c>
      <c r="G35" s="27">
        <v>8</v>
      </c>
      <c r="H35" s="27">
        <v>32.5</v>
      </c>
      <c r="I35" s="27">
        <v>71.5</v>
      </c>
      <c r="J35" s="19" t="str">
        <f t="shared" si="0"/>
        <v>Pass</v>
      </c>
      <c r="K35" s="27">
        <f t="shared" si="1"/>
        <v>0</v>
      </c>
      <c r="L35" s="19"/>
    </row>
    <row r="36" spans="1:16" x14ac:dyDescent="0.2">
      <c r="A36" s="19" t="s">
        <v>203</v>
      </c>
      <c r="B36" s="19" t="s">
        <v>42</v>
      </c>
      <c r="C36" s="19" t="s">
        <v>45</v>
      </c>
      <c r="D36" s="19" t="s">
        <v>8</v>
      </c>
      <c r="E36" s="27">
        <v>16</v>
      </c>
      <c r="F36" s="27">
        <v>11</v>
      </c>
      <c r="G36" s="27">
        <v>7</v>
      </c>
      <c r="H36" s="27">
        <v>26</v>
      </c>
      <c r="I36" s="27">
        <v>60</v>
      </c>
      <c r="J36" s="19" t="str">
        <f t="shared" si="0"/>
        <v>Pass</v>
      </c>
      <c r="K36" s="27">
        <f t="shared" si="1"/>
        <v>0</v>
      </c>
      <c r="L36" s="19"/>
    </row>
    <row r="37" spans="1:16" x14ac:dyDescent="0.2">
      <c r="A37" s="19" t="s">
        <v>204</v>
      </c>
      <c r="B37" s="19" t="s">
        <v>44</v>
      </c>
      <c r="C37" s="19" t="s">
        <v>21</v>
      </c>
      <c r="D37" s="19" t="s">
        <v>8</v>
      </c>
      <c r="E37" s="27">
        <v>18</v>
      </c>
      <c r="F37" s="27">
        <v>15</v>
      </c>
      <c r="G37" s="27">
        <v>8</v>
      </c>
      <c r="H37" s="27">
        <v>37.5</v>
      </c>
      <c r="I37" s="27">
        <v>78.5</v>
      </c>
      <c r="J37" s="19" t="str">
        <f t="shared" si="0"/>
        <v>Pass</v>
      </c>
      <c r="K37" s="27">
        <f t="shared" si="1"/>
        <v>0</v>
      </c>
      <c r="L37" s="19"/>
    </row>
    <row r="38" spans="1:16" x14ac:dyDescent="0.2">
      <c r="A38" s="19" t="s">
        <v>205</v>
      </c>
      <c r="B38" s="19" t="s">
        <v>46</v>
      </c>
      <c r="C38" s="19" t="s">
        <v>39</v>
      </c>
      <c r="D38" s="19" t="s">
        <v>8</v>
      </c>
      <c r="E38" s="27">
        <v>10</v>
      </c>
      <c r="F38" s="27">
        <v>10</v>
      </c>
      <c r="G38" s="27">
        <v>6</v>
      </c>
      <c r="H38" s="27">
        <v>23</v>
      </c>
      <c r="I38" s="27">
        <v>49</v>
      </c>
      <c r="J38" s="19" t="str">
        <f t="shared" si="0"/>
        <v>Fail</v>
      </c>
      <c r="K38" s="27">
        <f t="shared" si="1"/>
        <v>0</v>
      </c>
      <c r="L38" s="19"/>
    </row>
    <row r="39" spans="1:16" x14ac:dyDescent="0.2">
      <c r="A39" s="19" t="s">
        <v>206</v>
      </c>
      <c r="B39" s="19" t="s">
        <v>23</v>
      </c>
      <c r="C39" s="19" t="s">
        <v>39</v>
      </c>
      <c r="D39" s="19" t="s">
        <v>8</v>
      </c>
      <c r="E39" s="27">
        <v>11</v>
      </c>
      <c r="F39" s="27">
        <v>8</v>
      </c>
      <c r="G39" s="27">
        <v>4</v>
      </c>
      <c r="H39" s="27">
        <v>26.5</v>
      </c>
      <c r="I39" s="27">
        <v>49.5</v>
      </c>
      <c r="J39" s="19" t="str">
        <f t="shared" si="0"/>
        <v>Fail</v>
      </c>
      <c r="K39" s="27">
        <f t="shared" si="1"/>
        <v>0</v>
      </c>
      <c r="L39" s="19"/>
    </row>
    <row r="40" spans="1:16" x14ac:dyDescent="0.2">
      <c r="A40" s="19" t="s">
        <v>164</v>
      </c>
      <c r="B40" s="19" t="s">
        <v>31</v>
      </c>
      <c r="C40" s="19" t="s">
        <v>32</v>
      </c>
      <c r="D40" s="19" t="s">
        <v>33</v>
      </c>
      <c r="E40" s="27">
        <v>9</v>
      </c>
      <c r="F40" s="27">
        <v>8</v>
      </c>
      <c r="G40" s="27">
        <v>4</v>
      </c>
      <c r="H40" s="27">
        <v>32.5</v>
      </c>
      <c r="I40" s="27">
        <v>53.5</v>
      </c>
      <c r="J40" s="19" t="str">
        <f t="shared" si="0"/>
        <v>Pass</v>
      </c>
      <c r="K40" s="27">
        <f t="shared" si="1"/>
        <v>0</v>
      </c>
      <c r="L40" s="19"/>
    </row>
    <row r="41" spans="1:16" x14ac:dyDescent="0.2">
      <c r="A41" s="19" t="s">
        <v>169</v>
      </c>
      <c r="B41" s="19" t="s">
        <v>42</v>
      </c>
      <c r="C41" s="19" t="s">
        <v>43</v>
      </c>
      <c r="D41" s="19" t="s">
        <v>33</v>
      </c>
      <c r="E41" s="27">
        <v>16</v>
      </c>
      <c r="F41" s="27">
        <v>15</v>
      </c>
      <c r="G41" s="27">
        <v>4</v>
      </c>
      <c r="H41" s="27">
        <v>37.5</v>
      </c>
      <c r="I41" s="27">
        <v>72.5</v>
      </c>
      <c r="J41" s="19" t="str">
        <f t="shared" si="0"/>
        <v>Pass</v>
      </c>
      <c r="K41" s="27">
        <f t="shared" si="1"/>
        <v>0</v>
      </c>
      <c r="L41" s="19"/>
    </row>
    <row r="42" spans="1:16" x14ac:dyDescent="0.2">
      <c r="A42" s="19" t="s">
        <v>177</v>
      </c>
      <c r="B42" s="19" t="s">
        <v>57</v>
      </c>
      <c r="C42" s="19" t="s">
        <v>58</v>
      </c>
      <c r="D42" s="19" t="s">
        <v>33</v>
      </c>
      <c r="E42" s="27">
        <v>7</v>
      </c>
      <c r="F42" s="27">
        <v>14</v>
      </c>
      <c r="G42" s="27">
        <v>6</v>
      </c>
      <c r="H42" s="27">
        <v>34.5</v>
      </c>
      <c r="I42" s="27">
        <v>61.5</v>
      </c>
      <c r="J42" s="19" t="str">
        <f t="shared" si="0"/>
        <v>Pass</v>
      </c>
      <c r="K42" s="27">
        <f t="shared" si="1"/>
        <v>0</v>
      </c>
      <c r="L42" s="19"/>
    </row>
    <row r="43" spans="1:16" x14ac:dyDescent="0.2">
      <c r="A43" s="19" t="s">
        <v>178</v>
      </c>
      <c r="B43" s="19" t="s">
        <v>59</v>
      </c>
      <c r="C43" s="19" t="s">
        <v>60</v>
      </c>
      <c r="D43" s="19" t="s">
        <v>33</v>
      </c>
      <c r="E43" s="27">
        <v>13</v>
      </c>
      <c r="F43" s="27">
        <v>19</v>
      </c>
      <c r="G43" s="27">
        <v>3</v>
      </c>
      <c r="H43" s="27">
        <v>37</v>
      </c>
      <c r="I43" s="27">
        <v>72</v>
      </c>
      <c r="J43" s="19" t="str">
        <f t="shared" si="0"/>
        <v>Pass</v>
      </c>
      <c r="K43" s="27">
        <f t="shared" si="1"/>
        <v>0</v>
      </c>
      <c r="L43" s="19"/>
      <c r="O43" s="107"/>
      <c r="P43" s="107"/>
    </row>
    <row r="44" spans="1:16" x14ac:dyDescent="0.2">
      <c r="A44" s="19" t="s">
        <v>207</v>
      </c>
      <c r="B44" s="19" t="s">
        <v>49</v>
      </c>
      <c r="C44" s="19" t="s">
        <v>50</v>
      </c>
      <c r="D44" s="19" t="s">
        <v>33</v>
      </c>
      <c r="E44" s="27">
        <v>14</v>
      </c>
      <c r="F44" s="27">
        <v>16</v>
      </c>
      <c r="G44" s="27">
        <v>5</v>
      </c>
      <c r="H44" s="27">
        <v>26</v>
      </c>
      <c r="I44" s="27">
        <v>61</v>
      </c>
      <c r="J44" s="19" t="str">
        <f t="shared" si="0"/>
        <v>Pass</v>
      </c>
      <c r="K44" s="27">
        <f t="shared" si="1"/>
        <v>0</v>
      </c>
      <c r="L44" s="19"/>
      <c r="O44" s="107"/>
      <c r="P44" s="107"/>
    </row>
    <row r="45" spans="1:16" x14ac:dyDescent="0.2">
      <c r="A45" s="19" t="s">
        <v>208</v>
      </c>
      <c r="B45" s="19" t="s">
        <v>51</v>
      </c>
      <c r="C45" s="19" t="s">
        <v>28</v>
      </c>
      <c r="D45" s="19" t="s">
        <v>33</v>
      </c>
      <c r="E45" s="27">
        <v>18</v>
      </c>
      <c r="F45" s="27">
        <v>14</v>
      </c>
      <c r="G45" s="27">
        <v>6</v>
      </c>
      <c r="H45" s="27">
        <v>37.5</v>
      </c>
      <c r="I45" s="27">
        <v>75.5</v>
      </c>
      <c r="J45" s="19" t="str">
        <f t="shared" si="0"/>
        <v>Pass</v>
      </c>
      <c r="K45" s="27">
        <f t="shared" si="1"/>
        <v>0</v>
      </c>
      <c r="L45" s="19"/>
      <c r="M45" s="106"/>
      <c r="N45" s="104"/>
      <c r="O45" s="107"/>
      <c r="P45" s="107"/>
    </row>
    <row r="46" spans="1:16" x14ac:dyDescent="0.2">
      <c r="A46" s="19" t="s">
        <v>209</v>
      </c>
      <c r="B46" s="19" t="s">
        <v>53</v>
      </c>
      <c r="C46" s="19" t="s">
        <v>68</v>
      </c>
      <c r="D46" s="19" t="s">
        <v>33</v>
      </c>
      <c r="E46" s="27">
        <v>18</v>
      </c>
      <c r="F46" s="27">
        <v>9</v>
      </c>
      <c r="G46" s="27">
        <v>1</v>
      </c>
      <c r="H46" s="27">
        <v>34.5</v>
      </c>
      <c r="I46" s="27">
        <v>62.5</v>
      </c>
      <c r="J46" s="19" t="str">
        <f t="shared" si="0"/>
        <v>Pass</v>
      </c>
      <c r="K46" s="27">
        <f t="shared" si="1"/>
        <v>0</v>
      </c>
      <c r="L46" s="19"/>
      <c r="M46" s="107"/>
      <c r="N46" s="104"/>
      <c r="O46" s="107"/>
      <c r="P46" s="107"/>
    </row>
    <row r="47" spans="1:16" x14ac:dyDescent="0.2">
      <c r="A47" s="19" t="s">
        <v>210</v>
      </c>
      <c r="B47" s="19" t="s">
        <v>55</v>
      </c>
      <c r="C47" s="19" t="s">
        <v>60</v>
      </c>
      <c r="D47" s="19" t="s">
        <v>33</v>
      </c>
      <c r="E47" s="27">
        <v>16</v>
      </c>
      <c r="F47" s="27">
        <v>8</v>
      </c>
      <c r="G47" s="27">
        <v>2</v>
      </c>
      <c r="H47" s="27">
        <v>37.5</v>
      </c>
      <c r="I47" s="27">
        <v>63.5</v>
      </c>
      <c r="J47" s="19" t="str">
        <f t="shared" si="0"/>
        <v>Pass</v>
      </c>
      <c r="K47" s="27">
        <f t="shared" si="1"/>
        <v>0</v>
      </c>
      <c r="L47" s="19"/>
      <c r="M47" s="107"/>
      <c r="N47" s="104"/>
      <c r="O47" s="107"/>
      <c r="P47" s="107"/>
    </row>
    <row r="48" spans="1:16" x14ac:dyDescent="0.2">
      <c r="A48" s="19" t="s">
        <v>159</v>
      </c>
      <c r="B48" s="19" t="s">
        <v>20</v>
      </c>
      <c r="C48" s="19" t="s">
        <v>21</v>
      </c>
      <c r="D48" s="19" t="s">
        <v>22</v>
      </c>
      <c r="E48" s="27">
        <v>15</v>
      </c>
      <c r="F48" s="27">
        <v>17</v>
      </c>
      <c r="G48" s="27">
        <v>8</v>
      </c>
      <c r="H48" s="27">
        <v>35</v>
      </c>
      <c r="I48" s="27">
        <v>75</v>
      </c>
      <c r="J48" s="19" t="str">
        <f t="shared" si="0"/>
        <v>Pass</v>
      </c>
      <c r="K48" s="27">
        <f t="shared" si="1"/>
        <v>0</v>
      </c>
      <c r="L48" s="19"/>
      <c r="M48" s="107"/>
      <c r="N48" s="104"/>
      <c r="O48" s="107"/>
      <c r="P48" s="107"/>
    </row>
    <row r="49" spans="1:16" x14ac:dyDescent="0.2">
      <c r="A49" s="19" t="s">
        <v>184</v>
      </c>
      <c r="B49" s="19" t="s">
        <v>70</v>
      </c>
      <c r="C49" s="19" t="s">
        <v>71</v>
      </c>
      <c r="D49" s="19" t="s">
        <v>22</v>
      </c>
      <c r="E49" s="27">
        <v>18</v>
      </c>
      <c r="F49" s="27">
        <v>17</v>
      </c>
      <c r="G49" s="27">
        <v>4</v>
      </c>
      <c r="H49" s="27">
        <v>29.5</v>
      </c>
      <c r="I49" s="27">
        <v>68.5</v>
      </c>
      <c r="J49" s="19" t="str">
        <f t="shared" si="0"/>
        <v>Pass</v>
      </c>
      <c r="K49" s="27">
        <f t="shared" si="1"/>
        <v>0</v>
      </c>
      <c r="L49" s="19"/>
      <c r="M49" s="107"/>
      <c r="N49" s="104"/>
      <c r="O49" s="107"/>
      <c r="P49" s="107"/>
    </row>
    <row r="50" spans="1:16" x14ac:dyDescent="0.2">
      <c r="A50" s="19" t="s">
        <v>211</v>
      </c>
      <c r="B50" s="19" t="s">
        <v>57</v>
      </c>
      <c r="C50" s="19" t="s">
        <v>71</v>
      </c>
      <c r="D50" s="19" t="s">
        <v>22</v>
      </c>
      <c r="E50" s="27">
        <v>18</v>
      </c>
      <c r="F50" s="27">
        <v>12</v>
      </c>
      <c r="G50" s="27">
        <v>3</v>
      </c>
      <c r="H50" s="27">
        <v>27.5</v>
      </c>
      <c r="I50" s="27">
        <v>60.5</v>
      </c>
      <c r="J50" s="19" t="str">
        <f t="shared" si="0"/>
        <v>Pass</v>
      </c>
      <c r="K50" s="27">
        <f t="shared" si="1"/>
        <v>0</v>
      </c>
      <c r="L50" s="19"/>
      <c r="M50" s="107"/>
      <c r="N50" s="104"/>
    </row>
    <row r="51" spans="1:16" x14ac:dyDescent="0.2">
      <c r="A51" s="19" t="s">
        <v>212</v>
      </c>
      <c r="B51" s="19" t="s">
        <v>59</v>
      </c>
      <c r="C51" s="19" t="s">
        <v>56</v>
      </c>
      <c r="D51" s="19" t="s">
        <v>22</v>
      </c>
      <c r="E51" s="27">
        <v>12</v>
      </c>
      <c r="F51" s="27">
        <v>13</v>
      </c>
      <c r="G51" s="27">
        <v>6</v>
      </c>
      <c r="H51" s="27">
        <v>43</v>
      </c>
      <c r="I51" s="27">
        <v>74</v>
      </c>
      <c r="J51" s="19" t="str">
        <f t="shared" si="0"/>
        <v>Pass</v>
      </c>
      <c r="K51" s="27">
        <f t="shared" si="1"/>
        <v>0</v>
      </c>
      <c r="L51" s="19"/>
      <c r="M51" s="107"/>
      <c r="N51" s="104"/>
    </row>
    <row r="52" spans="1:16" x14ac:dyDescent="0.2">
      <c r="A52" s="19" t="s">
        <v>155</v>
      </c>
      <c r="B52" s="19" t="s">
        <v>9</v>
      </c>
      <c r="C52" s="19" t="s">
        <v>10</v>
      </c>
      <c r="D52" s="19" t="s">
        <v>11</v>
      </c>
      <c r="E52" s="27">
        <v>13</v>
      </c>
      <c r="F52" s="27">
        <v>16</v>
      </c>
      <c r="G52" s="27">
        <v>8</v>
      </c>
      <c r="H52" s="27">
        <v>43</v>
      </c>
      <c r="I52" s="27">
        <v>80</v>
      </c>
      <c r="J52" s="19" t="str">
        <f t="shared" si="0"/>
        <v>Pass</v>
      </c>
      <c r="K52" s="27">
        <f t="shared" si="1"/>
        <v>0</v>
      </c>
      <c r="L52" s="19" t="s">
        <v>237</v>
      </c>
    </row>
    <row r="53" spans="1:16" x14ac:dyDescent="0.2">
      <c r="A53" s="19" t="s">
        <v>168</v>
      </c>
      <c r="B53" s="19" t="s">
        <v>40</v>
      </c>
      <c r="C53" s="19" t="s">
        <v>41</v>
      </c>
      <c r="D53" s="19" t="s">
        <v>11</v>
      </c>
      <c r="E53" s="27">
        <v>15</v>
      </c>
      <c r="F53" s="27">
        <v>18</v>
      </c>
      <c r="G53" s="27">
        <v>9.5</v>
      </c>
      <c r="H53" s="27">
        <v>26</v>
      </c>
      <c r="I53" s="27">
        <v>68.5</v>
      </c>
      <c r="J53" s="19" t="str">
        <f t="shared" si="0"/>
        <v>Pass</v>
      </c>
      <c r="K53" s="27">
        <f t="shared" si="1"/>
        <v>0</v>
      </c>
      <c r="L53" s="19"/>
    </row>
    <row r="54" spans="1:16" x14ac:dyDescent="0.2">
      <c r="A54" s="19" t="s">
        <v>172</v>
      </c>
      <c r="B54" s="19" t="s">
        <v>23</v>
      </c>
      <c r="C54" s="19" t="s">
        <v>48</v>
      </c>
      <c r="D54" s="19" t="s">
        <v>11</v>
      </c>
      <c r="E54" s="27">
        <v>16</v>
      </c>
      <c r="F54" s="27">
        <v>16</v>
      </c>
      <c r="G54" s="27">
        <v>6</v>
      </c>
      <c r="H54" s="27">
        <v>43</v>
      </c>
      <c r="I54" s="27">
        <v>81</v>
      </c>
      <c r="J54" s="19" t="str">
        <f t="shared" si="0"/>
        <v>Pass</v>
      </c>
      <c r="K54" s="27">
        <f t="shared" si="1"/>
        <v>0</v>
      </c>
      <c r="L54" s="19" t="s">
        <v>237</v>
      </c>
    </row>
    <row r="55" spans="1:16" x14ac:dyDescent="0.2">
      <c r="A55" s="19" t="s">
        <v>174</v>
      </c>
      <c r="B55" s="19" t="s">
        <v>51</v>
      </c>
      <c r="C55" s="19" t="s">
        <v>52</v>
      </c>
      <c r="D55" s="19" t="s">
        <v>11</v>
      </c>
      <c r="E55" s="27"/>
      <c r="F55" s="27">
        <v>15.5</v>
      </c>
      <c r="G55" s="27">
        <v>9</v>
      </c>
      <c r="H55" s="27">
        <v>27.5</v>
      </c>
      <c r="I55" s="27">
        <v>52</v>
      </c>
      <c r="J55" s="19" t="str">
        <f t="shared" si="0"/>
        <v>Pass</v>
      </c>
      <c r="K55" s="27">
        <f t="shared" si="1"/>
        <v>1</v>
      </c>
      <c r="L55" s="19"/>
    </row>
    <row r="56" spans="1:16" x14ac:dyDescent="0.2">
      <c r="A56" s="19" t="s">
        <v>175</v>
      </c>
      <c r="B56" s="19" t="s">
        <v>53</v>
      </c>
      <c r="C56" s="19" t="s">
        <v>54</v>
      </c>
      <c r="D56" s="19" t="s">
        <v>11</v>
      </c>
      <c r="E56" s="27">
        <v>7</v>
      </c>
      <c r="F56" s="27">
        <v>11</v>
      </c>
      <c r="G56" s="27">
        <v>4</v>
      </c>
      <c r="H56" s="27">
        <v>25</v>
      </c>
      <c r="I56" s="27">
        <v>47</v>
      </c>
      <c r="J56" s="19" t="str">
        <f t="shared" si="0"/>
        <v>Fail</v>
      </c>
      <c r="K56" s="27">
        <f t="shared" si="1"/>
        <v>0</v>
      </c>
      <c r="L56" s="19"/>
    </row>
    <row r="57" spans="1:16" x14ac:dyDescent="0.2">
      <c r="A57" s="19" t="s">
        <v>213</v>
      </c>
      <c r="B57" s="19" t="s">
        <v>61</v>
      </c>
      <c r="C57" s="19" t="s">
        <v>62</v>
      </c>
      <c r="D57" s="19" t="s">
        <v>11</v>
      </c>
      <c r="E57" s="27">
        <v>14</v>
      </c>
      <c r="F57" s="27">
        <v>12</v>
      </c>
      <c r="G57" s="27">
        <v>6</v>
      </c>
      <c r="H57" s="27">
        <v>34.5</v>
      </c>
      <c r="I57" s="27">
        <v>66.5</v>
      </c>
      <c r="J57" s="19" t="str">
        <f t="shared" si="0"/>
        <v>Pass</v>
      </c>
      <c r="K57" s="27">
        <f t="shared" si="1"/>
        <v>0</v>
      </c>
      <c r="L57" s="19"/>
    </row>
    <row r="58" spans="1:16" x14ac:dyDescent="0.2">
      <c r="A58" s="19" t="s">
        <v>214</v>
      </c>
      <c r="B58" s="19" t="s">
        <v>63</v>
      </c>
      <c r="C58" s="19" t="s">
        <v>62</v>
      </c>
      <c r="D58" s="19" t="s">
        <v>11</v>
      </c>
      <c r="E58" s="27">
        <v>9</v>
      </c>
      <c r="F58" s="27">
        <v>13</v>
      </c>
      <c r="G58" s="27">
        <v>9</v>
      </c>
      <c r="H58" s="27">
        <v>25</v>
      </c>
      <c r="I58" s="27">
        <v>56</v>
      </c>
      <c r="J58" s="19" t="str">
        <f t="shared" si="0"/>
        <v>Pass</v>
      </c>
      <c r="K58" s="27">
        <f t="shared" si="1"/>
        <v>0</v>
      </c>
      <c r="L58" s="19"/>
    </row>
    <row r="59" spans="1:16" x14ac:dyDescent="0.2">
      <c r="A59" s="19" t="s">
        <v>215</v>
      </c>
      <c r="B59" s="19" t="s">
        <v>65</v>
      </c>
      <c r="C59" s="19" t="s">
        <v>32</v>
      </c>
      <c r="D59" s="19" t="s">
        <v>11</v>
      </c>
      <c r="E59" s="27">
        <v>15</v>
      </c>
      <c r="F59" s="27">
        <v>11</v>
      </c>
      <c r="G59" s="27">
        <v>6</v>
      </c>
      <c r="H59" s="27">
        <v>37.5</v>
      </c>
      <c r="I59" s="27">
        <v>69.5</v>
      </c>
      <c r="J59" s="19" t="str">
        <f t="shared" si="0"/>
        <v>Pass</v>
      </c>
      <c r="K59" s="27">
        <f t="shared" si="1"/>
        <v>0</v>
      </c>
      <c r="L59" s="19"/>
    </row>
    <row r="60" spans="1:16" x14ac:dyDescent="0.2">
      <c r="A60" s="19" t="s">
        <v>216</v>
      </c>
      <c r="B60" s="19" t="s">
        <v>67</v>
      </c>
      <c r="C60" s="19" t="s">
        <v>30</v>
      </c>
      <c r="D60" s="19" t="s">
        <v>11</v>
      </c>
      <c r="E60" s="27">
        <v>9</v>
      </c>
      <c r="F60" s="27">
        <v>8</v>
      </c>
      <c r="G60" s="27">
        <v>5</v>
      </c>
      <c r="H60" s="27">
        <v>29.5</v>
      </c>
      <c r="I60" s="27">
        <v>51.5</v>
      </c>
      <c r="J60" s="19" t="str">
        <f t="shared" si="0"/>
        <v>Pass</v>
      </c>
      <c r="K60" s="27">
        <f t="shared" si="1"/>
        <v>0</v>
      </c>
      <c r="L60" s="19"/>
    </row>
    <row r="61" spans="1:16" x14ac:dyDescent="0.2">
      <c r="A61" s="19" t="s">
        <v>217</v>
      </c>
      <c r="B61" s="19" t="s">
        <v>69</v>
      </c>
      <c r="C61" s="19" t="s">
        <v>52</v>
      </c>
      <c r="D61" s="19" t="s">
        <v>11</v>
      </c>
      <c r="E61" s="27">
        <v>16</v>
      </c>
      <c r="F61" s="27">
        <v>8</v>
      </c>
      <c r="G61" s="27">
        <v>1</v>
      </c>
      <c r="H61" s="27">
        <v>24</v>
      </c>
      <c r="I61" s="27">
        <v>49</v>
      </c>
      <c r="J61" s="19" t="str">
        <f t="shared" si="0"/>
        <v>Fail</v>
      </c>
      <c r="K61" s="27">
        <f t="shared" si="1"/>
        <v>0</v>
      </c>
      <c r="L61" s="19"/>
    </row>
    <row r="62" spans="1:16" x14ac:dyDescent="0.2">
      <c r="A62" s="19" t="s">
        <v>158</v>
      </c>
      <c r="B62" s="19" t="s">
        <v>17</v>
      </c>
      <c r="C62" s="19" t="s">
        <v>18</v>
      </c>
      <c r="D62" s="19" t="s">
        <v>19</v>
      </c>
      <c r="E62" s="27">
        <v>13</v>
      </c>
      <c r="F62" s="27">
        <v>18</v>
      </c>
      <c r="G62" s="27">
        <v>6.25</v>
      </c>
      <c r="H62" s="27">
        <v>37.5</v>
      </c>
      <c r="I62" s="27">
        <v>74.75</v>
      </c>
      <c r="J62" s="19" t="str">
        <f t="shared" si="0"/>
        <v>Pass</v>
      </c>
      <c r="K62" s="27">
        <f t="shared" si="1"/>
        <v>0</v>
      </c>
      <c r="L62" s="19"/>
    </row>
    <row r="63" spans="1:16" x14ac:dyDescent="0.2">
      <c r="A63" s="19" t="s">
        <v>167</v>
      </c>
      <c r="B63" s="19" t="s">
        <v>38</v>
      </c>
      <c r="C63" s="19" t="s">
        <v>39</v>
      </c>
      <c r="D63" s="19" t="s">
        <v>19</v>
      </c>
      <c r="E63" s="27">
        <v>7</v>
      </c>
      <c r="F63" s="27">
        <v>12</v>
      </c>
      <c r="G63" s="27">
        <v>9</v>
      </c>
      <c r="H63" s="27">
        <v>32.5</v>
      </c>
      <c r="I63" s="27">
        <v>60.5</v>
      </c>
      <c r="J63" s="19" t="str">
        <f t="shared" si="0"/>
        <v>Pass</v>
      </c>
      <c r="K63" s="27">
        <f t="shared" si="1"/>
        <v>0</v>
      </c>
      <c r="L63" s="19"/>
    </row>
    <row r="64" spans="1:16" x14ac:dyDescent="0.2">
      <c r="A64" s="19" t="s">
        <v>176</v>
      </c>
      <c r="B64" s="19" t="s">
        <v>55</v>
      </c>
      <c r="C64" s="19" t="s">
        <v>56</v>
      </c>
      <c r="D64" s="19" t="s">
        <v>19</v>
      </c>
      <c r="E64" s="27">
        <v>17</v>
      </c>
      <c r="F64" s="27">
        <v>10</v>
      </c>
      <c r="G64" s="27">
        <v>6.25</v>
      </c>
      <c r="H64" s="27">
        <v>27.5</v>
      </c>
      <c r="I64" s="27">
        <v>60.75</v>
      </c>
      <c r="J64" s="19" t="str">
        <f t="shared" si="0"/>
        <v>Pass</v>
      </c>
      <c r="K64" s="27">
        <f t="shared" si="1"/>
        <v>0</v>
      </c>
      <c r="L64" s="19"/>
    </row>
    <row r="65" spans="1:12" x14ac:dyDescent="0.2">
      <c r="A65" s="19" t="s">
        <v>185</v>
      </c>
      <c r="B65" s="19" t="s">
        <v>72</v>
      </c>
      <c r="C65" s="19" t="s">
        <v>73</v>
      </c>
      <c r="D65" s="19" t="s">
        <v>19</v>
      </c>
      <c r="E65" s="27">
        <v>11</v>
      </c>
      <c r="F65" s="27">
        <v>16.5</v>
      </c>
      <c r="G65" s="27">
        <v>4</v>
      </c>
      <c r="H65" s="27">
        <v>35</v>
      </c>
      <c r="I65" s="27">
        <v>66.5</v>
      </c>
      <c r="J65" s="19" t="str">
        <f t="shared" si="0"/>
        <v>Pass</v>
      </c>
      <c r="K65" s="27">
        <f t="shared" si="1"/>
        <v>0</v>
      </c>
      <c r="L65" s="19"/>
    </row>
    <row r="66" spans="1:12" x14ac:dyDescent="0.2">
      <c r="A66" s="19" t="s">
        <v>218</v>
      </c>
      <c r="B66" s="19" t="s">
        <v>70</v>
      </c>
      <c r="C66" s="19" t="s">
        <v>41</v>
      </c>
      <c r="D66" s="19" t="s">
        <v>19</v>
      </c>
      <c r="E66" s="27">
        <v>17</v>
      </c>
      <c r="F66" s="27">
        <v>10</v>
      </c>
      <c r="G66" s="27">
        <v>5</v>
      </c>
      <c r="H66" s="27">
        <v>30</v>
      </c>
      <c r="I66" s="27">
        <v>62</v>
      </c>
      <c r="J66" s="19" t="str">
        <f t="shared" si="0"/>
        <v>Pass</v>
      </c>
      <c r="K66" s="27">
        <f t="shared" si="1"/>
        <v>0</v>
      </c>
      <c r="L66" s="19"/>
    </row>
    <row r="67" spans="1:12" x14ac:dyDescent="0.2">
      <c r="A67" s="19" t="s">
        <v>219</v>
      </c>
      <c r="B67" s="19" t="s">
        <v>72</v>
      </c>
      <c r="C67" s="19" t="s">
        <v>64</v>
      </c>
      <c r="D67" s="19" t="s">
        <v>19</v>
      </c>
      <c r="E67" s="27">
        <v>10</v>
      </c>
      <c r="F67" s="27">
        <v>14</v>
      </c>
      <c r="G67" s="27">
        <v>4</v>
      </c>
      <c r="H67" s="27">
        <v>26.5</v>
      </c>
      <c r="I67" s="27">
        <v>54.5</v>
      </c>
      <c r="J67" s="19" t="str">
        <f t="shared" ref="J67:J69" si="2">IF(I67&gt;=50,"Pass","Fail")</f>
        <v>Pass</v>
      </c>
      <c r="K67" s="27">
        <f t="shared" ref="K67:K69" si="3">COUNTIF(E67:H67, "")</f>
        <v>0</v>
      </c>
      <c r="L67" s="19"/>
    </row>
    <row r="68" spans="1:12" x14ac:dyDescent="0.2">
      <c r="A68" s="19" t="s">
        <v>220</v>
      </c>
      <c r="B68" s="19" t="s">
        <v>74</v>
      </c>
      <c r="C68" s="19" t="s">
        <v>66</v>
      </c>
      <c r="D68" s="19" t="s">
        <v>19</v>
      </c>
      <c r="E68" s="27">
        <v>12</v>
      </c>
      <c r="F68" s="27">
        <v>10</v>
      </c>
      <c r="G68" s="27">
        <v>7</v>
      </c>
      <c r="H68" s="27">
        <v>32.5</v>
      </c>
      <c r="I68" s="27">
        <v>61.5</v>
      </c>
      <c r="J68" s="19" t="str">
        <f t="shared" si="2"/>
        <v>Pass</v>
      </c>
      <c r="K68" s="27">
        <f t="shared" si="3"/>
        <v>0</v>
      </c>
      <c r="L68" s="19"/>
    </row>
    <row r="69" spans="1:12" x14ac:dyDescent="0.2">
      <c r="A69" s="19" t="s">
        <v>221</v>
      </c>
      <c r="B69" s="19" t="s">
        <v>76</v>
      </c>
      <c r="C69" s="19" t="s">
        <v>26</v>
      </c>
      <c r="D69" s="19" t="s">
        <v>19</v>
      </c>
      <c r="E69" s="27">
        <v>10</v>
      </c>
      <c r="F69" s="27">
        <v>18</v>
      </c>
      <c r="G69" s="27">
        <v>6</v>
      </c>
      <c r="H69" s="27">
        <v>32</v>
      </c>
      <c r="I69" s="27">
        <v>66</v>
      </c>
      <c r="J69" s="19" t="str">
        <f t="shared" si="2"/>
        <v>Pass</v>
      </c>
      <c r="K69" s="27">
        <f t="shared" si="3"/>
        <v>0</v>
      </c>
      <c r="L69" s="19"/>
    </row>
    <row r="70" spans="1:12" x14ac:dyDescent="0.2">
      <c r="E70" s="29" t="s">
        <v>276</v>
      </c>
    </row>
  </sheetData>
  <sortState ref="A2:L78">
    <sortCondition ref="D2:D78"/>
  </sortState>
  <phoneticPr fontId="0" type="noConversion"/>
  <printOptions gridLines="1" gridLinesSet="0"/>
  <pageMargins left="0.3" right="0.25" top="1" bottom="1" header="0.5" footer="0.5"/>
  <pageSetup paperSize="9" orientation="portrait" horizontalDpi="0" verticalDpi="4294967292" r:id="rId1"/>
  <headerFooter alignWithMargins="0">
    <oddHeader>&amp;CStatistical &amp; Lookup Function Exercises</oddHeader>
    <oddFooter>Page &amp;P</oddFooter>
  </headerFooter>
  <ignoredErrors>
    <ignoredError sqref="K2:K3 K4:K26 K27:K42 K43:K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blank_1</vt:lpstr>
      <vt:lpstr>blank_2</vt:lpstr>
      <vt:lpstr>moving and selecting</vt:lpstr>
      <vt:lpstr>formula_1</vt:lpstr>
      <vt:lpstr>formula_2</vt:lpstr>
      <vt:lpstr>display data</vt:lpstr>
      <vt:lpstr>rows &amp; columns</vt:lpstr>
      <vt:lpstr>Error Bars</vt:lpstr>
      <vt:lpstr>functions</vt:lpstr>
      <vt:lpstr>nested</vt:lpstr>
      <vt:lpstr>Demo 4</vt:lpstr>
      <vt:lpstr>Chart1</vt:lpstr>
      <vt:lpstr>Chart example</vt:lpstr>
      <vt:lpstr>Chart finished</vt:lpstr>
      <vt:lpstr>Exercise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07 Demo &amp; Exercises</dc:title>
  <dc:creator>Information Literacy Program</dc:creator>
  <cp:lastModifiedBy>Nyree Mason</cp:lastModifiedBy>
  <dcterms:created xsi:type="dcterms:W3CDTF">2001-03-26T21:09:43Z</dcterms:created>
  <dcterms:modified xsi:type="dcterms:W3CDTF">2017-11-29T09:08:51Z</dcterms:modified>
  <cp:contentStatus>2010 Revision PJF</cp:contentStatus>
</cp:coreProperties>
</file>